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5401" windowWidth="14400" windowHeight="11640" tabRatio="769" firstSheet="5" activeTab="28"/>
  </bookViews>
  <sheets>
    <sheet name="HRÁČI" sheetId="1" r:id="rId1"/>
    <sheet name="I" sheetId="2" r:id="rId2"/>
    <sheet name="BA I" sheetId="3" r:id="rId3"/>
    <sheet name="II" sheetId="4" r:id="rId4"/>
    <sheet name="BA II" sheetId="5" r:id="rId5"/>
    <sheet name="III" sheetId="6" r:id="rId6"/>
    <sheet name="BA III" sheetId="7" r:id="rId7"/>
    <sheet name="IV" sheetId="8" r:id="rId8"/>
    <sheet name="BA IV" sheetId="9" r:id="rId9"/>
    <sheet name="V" sheetId="10" r:id="rId10"/>
    <sheet name="BA V" sheetId="11" r:id="rId11"/>
    <sheet name="VI" sheetId="12" r:id="rId12"/>
    <sheet name="BA VI" sheetId="13" r:id="rId13"/>
    <sheet name="VII" sheetId="14" r:id="rId14"/>
    <sheet name="BA VII" sheetId="15" r:id="rId15"/>
    <sheet name="VIII" sheetId="16" r:id="rId16"/>
    <sheet name="BA VIII" sheetId="17" r:id="rId17"/>
    <sheet name="IX" sheetId="18" r:id="rId18"/>
    <sheet name="BA IX" sheetId="19" r:id="rId19"/>
    <sheet name="X" sheetId="20" r:id="rId20"/>
    <sheet name="BA X" sheetId="21" r:id="rId21"/>
    <sheet name="XI" sheetId="22" r:id="rId22"/>
    <sheet name="BA XI" sheetId="23" r:id="rId23"/>
    <sheet name="XII" sheetId="24" r:id="rId24"/>
    <sheet name="BA XII" sheetId="25" r:id="rId25"/>
    <sheet name="PB" sheetId="26" r:id="rId26"/>
    <sheet name="ZB" sheetId="27" r:id="rId27"/>
    <sheet name="SB" sheetId="28" r:id="rId28"/>
    <sheet name="BLL 2008" sheetId="29" r:id="rId29"/>
  </sheets>
  <definedNames>
    <definedName name="_xlnm.Print_Area" localSheetId="8">'BA IV'!$A$1:$U$29</definedName>
  </definedNames>
  <calcPr fullCalcOnLoad="1"/>
</workbook>
</file>

<file path=xl/sharedStrings.xml><?xml version="1.0" encoding="utf-8"?>
<sst xmlns="http://schemas.openxmlformats.org/spreadsheetml/2006/main" count="1558" uniqueCount="275">
  <si>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</si>
  <si>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</si>
  <si>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</si>
  <si>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</si>
  <si>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</si>
  <si>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</si>
  <si>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</si>
  <si>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</si>
  <si>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</si>
  <si>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</si>
  <si>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</si>
  <si>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</si>
  <si>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</si>
  <si>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</si>
  <si>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</si>
  <si>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</si>
  <si>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</si>
  <si>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PB1x2,5</t>
  </si>
  <si>
    <t>PB2x2,5</t>
  </si>
  <si>
    <t>BMK</t>
  </si>
  <si>
    <t>BLL</t>
  </si>
  <si>
    <t>BP</t>
  </si>
  <si>
    <t>1. KOLO JANUÁR</t>
  </si>
  <si>
    <t>2. KOLO JANUÁR</t>
  </si>
  <si>
    <t>I. SPOLU</t>
  </si>
  <si>
    <t>II. SPOLU</t>
  </si>
  <si>
    <t>III. SPOLU</t>
  </si>
  <si>
    <t>IV. SPOLU</t>
  </si>
  <si>
    <t>V. SPOLU</t>
  </si>
  <si>
    <t>VI. SPOLU</t>
  </si>
  <si>
    <t>VII. SPOLU</t>
  </si>
  <si>
    <t>VIII. SPOLU</t>
  </si>
  <si>
    <t>IX. SPOLU</t>
  </si>
  <si>
    <t>X. SPOLU</t>
  </si>
  <si>
    <t>SB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</si>
  <si>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</si>
  <si>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</si>
  <si>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</si>
  <si>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</si>
  <si>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</si>
  <si>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</si>
  <si>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</si>
  <si>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</si>
  <si>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</si>
  <si>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</si>
  <si>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</si>
  <si>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POR.</t>
  </si>
  <si>
    <t>Súťažné body</t>
  </si>
  <si>
    <t>súčet ZB + PB</t>
  </si>
  <si>
    <t>Aktivita</t>
  </si>
  <si>
    <t>prémiové body</t>
  </si>
  <si>
    <t>ZB</t>
  </si>
  <si>
    <t>Produktivita</t>
  </si>
  <si>
    <t>peniaze</t>
  </si>
  <si>
    <t>BONUS</t>
  </si>
  <si>
    <t>LOS :</t>
  </si>
  <si>
    <t>Najviac bodované hry</t>
  </si>
  <si>
    <t>Popis</t>
  </si>
  <si>
    <t>1. stôl</t>
  </si>
  <si>
    <t>2. stôl</t>
  </si>
  <si>
    <t>3. stôl</t>
  </si>
  <si>
    <t>4. stôl</t>
  </si>
  <si>
    <r>
      <t xml:space="preserve">BODY ZA PORADIE </t>
    </r>
    <r>
      <rPr>
        <sz val="12"/>
        <color indexed="54"/>
        <rFont val="Arial CE"/>
        <family val="2"/>
      </rPr>
      <t>( vrátane bonusov za PB )</t>
    </r>
  </si>
  <si>
    <t>ČÍSLO HRÁČA</t>
  </si>
  <si>
    <t>IT NICK</t>
  </si>
  <si>
    <t>POR. Č.</t>
  </si>
  <si>
    <t>PRIEZVISKO</t>
  </si>
  <si>
    <t>MENO</t>
  </si>
  <si>
    <t>Aktér</t>
  </si>
  <si>
    <t>prémiové body  (nenásobené)</t>
  </si>
  <si>
    <t>1. KOLO FEBRUÁR</t>
  </si>
  <si>
    <t>2. KOLO FEBRUÁR</t>
  </si>
  <si>
    <t>1. KOLO MAREC</t>
  </si>
  <si>
    <t>2. KOLO MAREC</t>
  </si>
  <si>
    <t>1. KOLO APRÍL</t>
  </si>
  <si>
    <t>2. KOLO APRÍL</t>
  </si>
  <si>
    <t>1. KOLO MÁJ</t>
  </si>
  <si>
    <t>2. KOLO MÁJ</t>
  </si>
  <si>
    <t>1. KOLO JÚN</t>
  </si>
  <si>
    <t>2. KOLO JÚN</t>
  </si>
  <si>
    <t>1. KOLO JÚL</t>
  </si>
  <si>
    <t>2. KOLO JÚL</t>
  </si>
  <si>
    <t>1. KOLO SEPTEMBER</t>
  </si>
  <si>
    <t>2. KOLO SEPTEMBER</t>
  </si>
  <si>
    <t>1. KOLO OKTÓBER</t>
  </si>
  <si>
    <t>2. KOLO OKTÓBER</t>
  </si>
  <si>
    <t>1. KOLO NOVEMBER</t>
  </si>
  <si>
    <t>2. KOLO NOVEMBER</t>
  </si>
  <si>
    <t>XII. SPOLU</t>
  </si>
  <si>
    <t>1. KOLO DECEMBER</t>
  </si>
  <si>
    <t>2. KOLO DECEMBER</t>
  </si>
  <si>
    <t>XI. SPOLU</t>
  </si>
  <si>
    <t>1. KOLO AUGUST</t>
  </si>
  <si>
    <t>2. KOLO AUGUST</t>
  </si>
  <si>
    <t>XI</t>
  </si>
  <si>
    <t>XII</t>
  </si>
  <si>
    <t>BRATISLAVSKÁ LICITOVANÁ LIGA 2008</t>
  </si>
  <si>
    <t xml:space="preserve">1. KOLO </t>
  </si>
  <si>
    <t xml:space="preserve">2. KOLO </t>
  </si>
  <si>
    <t>Dobiaš</t>
  </si>
  <si>
    <t>Martin</t>
  </si>
  <si>
    <t>mxd</t>
  </si>
  <si>
    <t xml:space="preserve">Leskovský  </t>
  </si>
  <si>
    <t>Roman</t>
  </si>
  <si>
    <t>LeRo</t>
  </si>
  <si>
    <t xml:space="preserve">Kazimír </t>
  </si>
  <si>
    <t>Jozef</t>
  </si>
  <si>
    <t xml:space="preserve">Vavrík  </t>
  </si>
  <si>
    <t>Iv4n Sr.</t>
  </si>
  <si>
    <t>Ivan</t>
  </si>
  <si>
    <t>Iv4n Jr.</t>
  </si>
  <si>
    <t xml:space="preserve">Bisák </t>
  </si>
  <si>
    <t>Viliam</t>
  </si>
  <si>
    <t xml:space="preserve">Hegyi </t>
  </si>
  <si>
    <t>Juraj</t>
  </si>
  <si>
    <t>Shad</t>
  </si>
  <si>
    <t>Vavríková</t>
  </si>
  <si>
    <t>Lucia</t>
  </si>
  <si>
    <t>lilo</t>
  </si>
  <si>
    <t xml:space="preserve">Andraščíková  </t>
  </si>
  <si>
    <t>Beáta</t>
  </si>
  <si>
    <t>Diablica</t>
  </si>
  <si>
    <t>Andraščík</t>
  </si>
  <si>
    <t>Michal</t>
  </si>
  <si>
    <t>KVRP</t>
  </si>
  <si>
    <t>Katarína</t>
  </si>
  <si>
    <t>KatkaAnd</t>
  </si>
  <si>
    <t>Buch</t>
  </si>
  <si>
    <t>Peter</t>
  </si>
  <si>
    <t>Danics</t>
  </si>
  <si>
    <t>Erich</t>
  </si>
  <si>
    <t>Pecov</t>
  </si>
  <si>
    <t>Rigo</t>
  </si>
  <si>
    <t>Ľudovít</t>
  </si>
  <si>
    <t>Učník</t>
  </si>
  <si>
    <t>Stanislav</t>
  </si>
  <si>
    <t>Vlčko</t>
  </si>
  <si>
    <t>Miroslav</t>
  </si>
  <si>
    <t>wlke</t>
  </si>
  <si>
    <t xml:space="preserve">Stadtrucker </t>
  </si>
  <si>
    <t>Fedor</t>
  </si>
  <si>
    <t>Fredy 16</t>
  </si>
  <si>
    <t>Žilavý</t>
  </si>
  <si>
    <t>Dula</t>
  </si>
  <si>
    <t>Igor</t>
  </si>
  <si>
    <t>Rotter</t>
  </si>
  <si>
    <t>matid</t>
  </si>
  <si>
    <t>Korčák</t>
  </si>
  <si>
    <t>Dušan</t>
  </si>
  <si>
    <t>Dohnány</t>
  </si>
  <si>
    <t>Slovan</t>
  </si>
  <si>
    <t xml:space="preserve">Jančová </t>
  </si>
  <si>
    <t>Martina</t>
  </si>
  <si>
    <t>Dvojica</t>
  </si>
  <si>
    <t xml:space="preserve">Kováč  </t>
  </si>
  <si>
    <t>Štefan</t>
  </si>
  <si>
    <t>Vavrík R., Pecov, Bisák, Buch</t>
  </si>
  <si>
    <t>Vavríková, Hegyi, Učník, Leskovský</t>
  </si>
  <si>
    <t>Dobiaš, Rigo, Kazimír</t>
  </si>
  <si>
    <t>Kazimír, Učník, Pecov, Vavríková</t>
  </si>
  <si>
    <t>Dobiaš, Bisák, Vavrík R., Leskovský</t>
  </si>
  <si>
    <t>Rigo, Hegyi, Buch</t>
  </si>
  <si>
    <t>2x7 červ. na 4 tromfy s výnosom</t>
  </si>
  <si>
    <t>Češek</t>
  </si>
  <si>
    <t>Ján</t>
  </si>
  <si>
    <t>Urban</t>
  </si>
  <si>
    <t>Daniel</t>
  </si>
  <si>
    <t>Svätojánsky</t>
  </si>
  <si>
    <t>Urban, Vavrík R., Pecov,Svätojánsky</t>
  </si>
  <si>
    <t>Bisák, Vavríková, Dobiaš, Kazimír</t>
  </si>
  <si>
    <t>2x7 červ so stom na 4 pomocné bez výnosu</t>
  </si>
  <si>
    <t>Češek, Hegyi, Leskovský, Učník</t>
  </si>
  <si>
    <t>Dobiaš, Učník, Urban, Leskovský</t>
  </si>
  <si>
    <t>2x7 červ so stom na 4 trumfy s výnosom</t>
  </si>
  <si>
    <t>Pecov, Vavrík R., Vavríková, Hegyi</t>
  </si>
  <si>
    <t>Češek, Kazimír, Svätojánsky, Bisák</t>
  </si>
  <si>
    <t>Hegyi</t>
  </si>
  <si>
    <t>100 červ na 3 trumfy bez X na cudzí hlas bez výnosu</t>
  </si>
  <si>
    <t>Hegyi, Urban, Leskovský, Bisák</t>
  </si>
  <si>
    <t>Kazimír, Rigo, Vavrík R., Učník</t>
  </si>
  <si>
    <t>Vavríková L.</t>
  </si>
  <si>
    <t>100 červ na 3 trumf bez 10</t>
  </si>
  <si>
    <t>107+7 na 4 tromfy bez 10</t>
  </si>
  <si>
    <t>Svätojánsky, Buch, mxd, Lilo</t>
  </si>
  <si>
    <t>107+7, 4 na 4 bez oboch ostrých</t>
  </si>
  <si>
    <t>2x7 červ na 4 tromfy s výnosom</t>
  </si>
  <si>
    <t>Hegi, mxd, Kazimír, Lilo</t>
  </si>
  <si>
    <t>Urban, Rigo, Bisák, Vavrík R.</t>
  </si>
  <si>
    <t>Svätojánsky, Učník, Buch, Leskovský</t>
  </si>
  <si>
    <t>3.3. 2008</t>
  </si>
  <si>
    <t>dunlop1</t>
  </si>
  <si>
    <t>Šereš</t>
  </si>
  <si>
    <t>Karol</t>
  </si>
  <si>
    <t>Jamečný</t>
  </si>
  <si>
    <t>Milan</t>
  </si>
  <si>
    <t>Vavrík R., LeRo, Jamečný, Češek</t>
  </si>
  <si>
    <t>mxd, Pecov, Danics, Učník</t>
  </si>
  <si>
    <t>Kazimír, Bisák, Hegyi</t>
  </si>
  <si>
    <t>10.4. 2008</t>
  </si>
  <si>
    <t>Češek, Danics, Kazimír, Učník</t>
  </si>
  <si>
    <t>LeRo, Vavrík R., Bisák, mxd</t>
  </si>
  <si>
    <t>Hegyi, Jamečný, Pecov</t>
  </si>
  <si>
    <t>Biely</t>
  </si>
  <si>
    <t>Bisák, Češek, Jamečný, Biely</t>
  </si>
  <si>
    <t>Pecov, Dobiaš, Vavríková, Urban</t>
  </si>
  <si>
    <t>Svätojánsky, Šereš, Leskovský, Hegyi</t>
  </si>
  <si>
    <t>Učník, Vavrík R., Kazimír, Danics</t>
  </si>
  <si>
    <t>Leskovský</t>
  </si>
  <si>
    <t>100 na 3 trumf bez oboch ostrých bez výnosu</t>
  </si>
  <si>
    <t>Kazimír, Svätojánsky, Urban, Jamečný</t>
  </si>
  <si>
    <t>Češek, Hegyi, Danics, Vavrík R.</t>
  </si>
  <si>
    <t>Bisák, Šereš, Pecov, Vavríková</t>
  </si>
  <si>
    <t>Leskovský, Dobiaš, Biely, Učník</t>
  </si>
  <si>
    <t>2x7 červ na 4 tromfy bez výnosu</t>
  </si>
  <si>
    <t>100 červ. na 3 trumf bez X s výnosom</t>
  </si>
  <si>
    <t>6.5. 2008</t>
  </si>
  <si>
    <t>Vavríková, Hegyi, Bisák, Jamečný</t>
  </si>
  <si>
    <t>Kazimír, Biely, Dobiaš</t>
  </si>
  <si>
    <t>Kazimír</t>
  </si>
  <si>
    <t>Vavrík R., Pecov, Leskovský</t>
  </si>
  <si>
    <t>Učník, Češek, Svätojánsky</t>
  </si>
  <si>
    <t>Kazimír, Leskovský, Češek, Pecov</t>
  </si>
  <si>
    <t>Bisák, Jamečný, Svätojánsky</t>
  </si>
  <si>
    <t>Biely, Učník, Hegyi</t>
  </si>
  <si>
    <t>Vavrík R., Dobiaš, Vavríková</t>
  </si>
  <si>
    <t>100 červ na 3 tromfy bez E bez výnosu</t>
  </si>
  <si>
    <t>100 červ na 3 tromfy bez 10 bez výnosu</t>
  </si>
  <si>
    <t>2.6. 2008</t>
  </si>
  <si>
    <t>23.7. 2008</t>
  </si>
  <si>
    <t>Biely, Dobiaš, Učník, Leskovský</t>
  </si>
  <si>
    <t>Bisák, Svätojánsky, Danics, Vavríková</t>
  </si>
  <si>
    <t>Bisák</t>
  </si>
  <si>
    <t>2x7 červ so stom na 4 trumfy bez 10 s výnosom</t>
  </si>
  <si>
    <t>Kazimír, Vavrík, Pecov, Jamečný</t>
  </si>
  <si>
    <t>Biely, Pecov, Danics, Bisák</t>
  </si>
  <si>
    <t>Kazimír, Vavríková, Učník, Jamečný</t>
  </si>
  <si>
    <t>Svätojánsky, Leskovský, Vavrík, Dobiaš</t>
  </si>
  <si>
    <t>7.1.2008</t>
  </si>
  <si>
    <t>4.2.2008</t>
  </si>
  <si>
    <t>4.8. 2008</t>
  </si>
  <si>
    <t>Pecov, Vavríková, Leskovský, Bisák</t>
  </si>
  <si>
    <t>Dobiaš, Kazimír, Šereš, Učník</t>
  </si>
  <si>
    <t>Pecov, Kazimír, Leskovský, Šereš</t>
  </si>
  <si>
    <t>Dobiaš, Bisák, Učník, Vavríková</t>
  </si>
  <si>
    <t>Dobiaš, Vavríková, Jamečný, Bisák</t>
  </si>
  <si>
    <t>100 červ na 3 tromfy bez E s výnosom</t>
  </si>
  <si>
    <t>Kazimír, Pecov, Šereš, Leskovský</t>
  </si>
  <si>
    <t>Vavrík R., Učník, Biely</t>
  </si>
  <si>
    <t>Jamečný, Leskovský, Biely, Šereš</t>
  </si>
  <si>
    <t>Vavrík R., Dobiaš, Učník, Vavríková</t>
  </si>
  <si>
    <t>Kazimír, Bisák, Pecov</t>
  </si>
  <si>
    <t>100 červ na 3 trumf bez E bez výnosu</t>
  </si>
  <si>
    <t>100 červ na 3 trumf bez E a10 s výnosom</t>
  </si>
  <si>
    <t>Šereš, Vavríková, Leskovský, Urban</t>
  </si>
  <si>
    <t>Vavrík R., Jamečný, Pecov</t>
  </si>
  <si>
    <t>Kazimír, Učník, Bisák</t>
  </si>
  <si>
    <t>Jamečný, Leskovský, Urban, Kazimír</t>
  </si>
  <si>
    <t>Bisák, Vavríková, Pecov</t>
  </si>
  <si>
    <t>Učník, Vavrík R., Šereš</t>
  </si>
  <si>
    <t>Šereš, Urban, Svätojánsky, Kazimír</t>
  </si>
  <si>
    <t>Bisák, Leskovský, Jamečný, Biely</t>
  </si>
  <si>
    <t>2x7 červ so stom na 4 pomocné s výnosom</t>
  </si>
  <si>
    <t>Pecov, Vavrík R., Učník, Vavríková</t>
  </si>
  <si>
    <t>Šereš, Vavrík R., Vavríková, Biely</t>
  </si>
  <si>
    <t>Jamečný, Urban, Kazimír, Bisák</t>
  </si>
  <si>
    <t>Leskovský, Pecov, Učník, Svätojánsky</t>
  </si>
  <si>
    <t>100 červených bez E a 10 na 3 tromfy s výnosom</t>
  </si>
  <si>
    <t>Učník, Pecov, Vavríková, Kazimír</t>
  </si>
  <si>
    <t>Jamečný, Svätojánsky, Biely, Vavrík R.</t>
  </si>
  <si>
    <t>Hegyi, Bisák, Leskovský, Urban</t>
  </si>
  <si>
    <t>2x7 červené trumf na 4 tromfy s výnosom</t>
  </si>
  <si>
    <t>Vavrík R., Leskovský, Hegyi, Kazimír</t>
  </si>
  <si>
    <t>Vavríková, Biely, Pecov, Urban</t>
  </si>
  <si>
    <t>Svätojánsky, Učník, Jamečný, Bisák</t>
  </si>
  <si>
    <t>100 červených na 4 tromfy  bez E, 10 a bez výnosu</t>
  </si>
</sst>
</file>

<file path=xl/styles.xml><?xml version="1.0" encoding="utf-8"?>
<styleSheet xmlns="http://schemas.openxmlformats.org/spreadsheetml/2006/main">
  <numFmts count="4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"/>
    <numFmt numFmtId="165" formatCode="m/d"/>
    <numFmt numFmtId="166" formatCode="d\-mmm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B]d\.\ mmmm\ yyyy"/>
    <numFmt numFmtId="185" formatCode="#,##0\ _S_k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d/m;@"/>
    <numFmt numFmtId="199" formatCode="[$-41B]d\-mmm\.;@"/>
    <numFmt numFmtId="200" formatCode="d/m/yyyy;@"/>
  </numFmts>
  <fonts count="6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53"/>
      <name val="Bookman Old Style"/>
      <family val="1"/>
    </font>
    <font>
      <sz val="14"/>
      <color indexed="54"/>
      <name val="Arial CE"/>
      <family val="0"/>
    </font>
    <font>
      <b/>
      <sz val="10"/>
      <color indexed="10"/>
      <name val="Arial"/>
      <family val="2"/>
    </font>
    <font>
      <sz val="10"/>
      <color indexed="18"/>
      <name val="Arial CE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0"/>
    </font>
    <font>
      <sz val="10"/>
      <color indexed="55"/>
      <name val="Arial"/>
      <family val="0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sz val="10"/>
      <color indexed="17"/>
      <name val="Arial"/>
      <family val="0"/>
    </font>
    <font>
      <b/>
      <sz val="12"/>
      <color indexed="17"/>
      <name val="Arial Narrow"/>
      <family val="2"/>
    </font>
    <font>
      <sz val="10"/>
      <name val="Arial Narrow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0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54"/>
      <name val="Arial CE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36"/>
      <color indexed="17"/>
      <name val="Verdana"/>
      <family val="2"/>
    </font>
    <font>
      <sz val="12"/>
      <color indexed="54"/>
      <name val="Arial CE"/>
      <family val="2"/>
    </font>
    <font>
      <b/>
      <sz val="20"/>
      <color indexed="53"/>
      <name val="Bookman Old Style"/>
      <family val="1"/>
    </font>
    <font>
      <sz val="9"/>
      <color indexed="55"/>
      <name val="Arial CE"/>
      <family val="2"/>
    </font>
    <font>
      <sz val="10"/>
      <color indexed="55"/>
      <name val="Arial Narrow"/>
      <family val="2"/>
    </font>
    <font>
      <sz val="9"/>
      <color indexed="55"/>
      <name val="Arial Narrow"/>
      <family val="2"/>
    </font>
    <font>
      <sz val="8"/>
      <color indexed="9"/>
      <name val="Arial"/>
      <family val="2"/>
    </font>
    <font>
      <b/>
      <sz val="9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 CE"/>
      <family val="0"/>
    </font>
    <font>
      <b/>
      <i/>
      <sz val="16"/>
      <color indexed="9"/>
      <name val="Times New Roman"/>
      <family val="1"/>
    </font>
    <font>
      <b/>
      <sz val="9"/>
      <color indexed="9"/>
      <name val="Arial Narrow"/>
      <family val="2"/>
    </font>
    <font>
      <sz val="10"/>
      <color indexed="9"/>
      <name val="Arial Narrow"/>
      <family val="0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17"/>
      <name val="Verdana"/>
      <family val="2"/>
    </font>
    <font>
      <sz val="1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8"/>
      <color indexed="55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7" fontId="17" fillId="0" borderId="0" xfId="20" applyNumberFormat="1" applyFont="1">
      <alignment/>
      <protection/>
    </xf>
    <xf numFmtId="167" fontId="16" fillId="2" borderId="1" xfId="20" applyNumberFormat="1" applyFont="1" applyFill="1" applyBorder="1">
      <alignment/>
      <protection/>
    </xf>
    <xf numFmtId="167" fontId="16" fillId="3" borderId="1" xfId="20" applyNumberFormat="1" applyFont="1" applyFill="1" applyBorder="1">
      <alignment/>
      <protection/>
    </xf>
    <xf numFmtId="0" fontId="6" fillId="3" borderId="1" xfId="20" applyFont="1" applyFill="1" applyBorder="1" applyAlignment="1">
      <alignment horizontal="center"/>
      <protection/>
    </xf>
    <xf numFmtId="0" fontId="6" fillId="3" borderId="2" xfId="20" applyFont="1" applyFill="1" applyBorder="1" applyAlignment="1">
      <alignment horizontal="center"/>
      <protection/>
    </xf>
    <xf numFmtId="167" fontId="16" fillId="2" borderId="2" xfId="20" applyNumberFormat="1" applyFont="1" applyFill="1" applyBorder="1">
      <alignment/>
      <protection/>
    </xf>
    <xf numFmtId="0" fontId="11" fillId="4" borderId="3" xfId="20" applyFont="1" applyFill="1" applyBorder="1" applyAlignment="1">
      <alignment horizontal="center"/>
      <protection/>
    </xf>
    <xf numFmtId="0" fontId="8" fillId="4" borderId="4" xfId="20" applyFont="1" applyFill="1" applyBorder="1" applyAlignment="1">
      <alignment horizontal="center"/>
      <protection/>
    </xf>
    <xf numFmtId="0" fontId="9" fillId="4" borderId="4" xfId="20" applyFont="1" applyFill="1" applyBorder="1">
      <alignment/>
      <protection/>
    </xf>
    <xf numFmtId="0" fontId="9" fillId="4" borderId="5" xfId="20" applyFont="1" applyFill="1" applyBorder="1">
      <alignment/>
      <protection/>
    </xf>
    <xf numFmtId="0" fontId="14" fillId="3" borderId="3" xfId="20" applyFont="1" applyFill="1" applyBorder="1" applyAlignment="1">
      <alignment horizontal="center"/>
      <protection/>
    </xf>
    <xf numFmtId="0" fontId="15" fillId="3" borderId="3" xfId="20" applyFont="1" applyFill="1" applyBorder="1" applyAlignment="1">
      <alignment horizontal="center"/>
      <protection/>
    </xf>
    <xf numFmtId="167" fontId="16" fillId="5" borderId="2" xfId="20" applyNumberFormat="1" applyFont="1" applyFill="1" applyBorder="1">
      <alignment/>
      <protection/>
    </xf>
    <xf numFmtId="167" fontId="16" fillId="5" borderId="1" xfId="20" applyNumberFormat="1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6" borderId="6" xfId="20" applyFont="1" applyFill="1" applyBorder="1" applyAlignment="1">
      <alignment horizontal="center"/>
      <protection/>
    </xf>
    <xf numFmtId="0" fontId="8" fillId="6" borderId="7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49" fontId="22" fillId="0" borderId="0" xfId="20" applyNumberFormat="1" applyFont="1" applyAlignment="1">
      <alignment horizontal="center"/>
      <protection/>
    </xf>
    <xf numFmtId="1" fontId="16" fillId="7" borderId="1" xfId="20" applyNumberFormat="1" applyFont="1" applyFill="1" applyBorder="1" applyAlignment="1">
      <alignment horizontal="center"/>
      <protection/>
    </xf>
    <xf numFmtId="0" fontId="23" fillId="0" borderId="0" xfId="21">
      <alignment/>
      <protection/>
    </xf>
    <xf numFmtId="0" fontId="24" fillId="4" borderId="1" xfId="21" applyFont="1" applyFill="1" applyBorder="1" applyAlignment="1">
      <alignment horizontal="center"/>
      <protection/>
    </xf>
    <xf numFmtId="0" fontId="23" fillId="0" borderId="0" xfId="21" applyFont="1">
      <alignment/>
      <protection/>
    </xf>
    <xf numFmtId="0" fontId="29" fillId="0" borderId="0" xfId="21" applyFont="1">
      <alignment/>
      <protection/>
    </xf>
    <xf numFmtId="0" fontId="28" fillId="0" borderId="0" xfId="21" applyFont="1">
      <alignment/>
      <protection/>
    </xf>
    <xf numFmtId="0" fontId="23" fillId="0" borderId="0" xfId="21" applyFill="1">
      <alignment/>
      <protection/>
    </xf>
    <xf numFmtId="0" fontId="2" fillId="0" borderId="0" xfId="23">
      <alignment/>
      <protection/>
    </xf>
    <xf numFmtId="0" fontId="24" fillId="4" borderId="8" xfId="21" applyFont="1" applyFill="1" applyBorder="1" applyAlignment="1">
      <alignment horizontal="center"/>
      <protection/>
    </xf>
    <xf numFmtId="0" fontId="2" fillId="0" borderId="0" xfId="23" applyBorder="1">
      <alignment/>
      <protection/>
    </xf>
    <xf numFmtId="0" fontId="2" fillId="0" borderId="0" xfId="23" applyAlignment="1">
      <alignment horizontal="center"/>
      <protection/>
    </xf>
    <xf numFmtId="0" fontId="2" fillId="0" borderId="0" xfId="23" applyFill="1" applyBorder="1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34" fillId="0" borderId="0" xfId="22" applyFont="1" applyFill="1" applyBorder="1" applyAlignment="1">
      <alignment/>
      <protection/>
    </xf>
    <xf numFmtId="0" fontId="23" fillId="5" borderId="1" xfId="21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center"/>
      <protection/>
    </xf>
    <xf numFmtId="0" fontId="23" fillId="0" borderId="1" xfId="21" applyFont="1" applyFill="1" applyBorder="1" applyAlignment="1">
      <alignment horizontal="right"/>
      <protection/>
    </xf>
    <xf numFmtId="0" fontId="23" fillId="5" borderId="1" xfId="21" applyFont="1" applyFill="1" applyBorder="1" applyAlignment="1">
      <alignment horizontal="right"/>
      <protection/>
    </xf>
    <xf numFmtId="0" fontId="2" fillId="0" borderId="9" xfId="23" applyBorder="1" applyAlignment="1">
      <alignment horizontal="left"/>
      <protection/>
    </xf>
    <xf numFmtId="0" fontId="24" fillId="4" borderId="10" xfId="21" applyFont="1" applyFill="1" applyBorder="1" applyAlignment="1">
      <alignment horizontal="center"/>
      <protection/>
    </xf>
    <xf numFmtId="0" fontId="24" fillId="8" borderId="6" xfId="21" applyFont="1" applyFill="1" applyBorder="1" applyAlignment="1">
      <alignment horizontal="center"/>
      <protection/>
    </xf>
    <xf numFmtId="0" fontId="23" fillId="0" borderId="0" xfId="21" applyAlignment="1">
      <alignment horizontal="center"/>
      <protection/>
    </xf>
    <xf numFmtId="0" fontId="28" fillId="0" borderId="0" xfId="21" applyFont="1" applyAlignment="1">
      <alignment horizontal="center"/>
      <protection/>
    </xf>
    <xf numFmtId="0" fontId="0" fillId="5" borderId="0" xfId="0" applyFill="1" applyAlignment="1">
      <alignment/>
    </xf>
    <xf numFmtId="0" fontId="35" fillId="9" borderId="0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8" fillId="10" borderId="0" xfId="20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0" fillId="0" borderId="9" xfId="23" applyFont="1" applyBorder="1" applyAlignment="1">
      <alignment horizontal="left"/>
      <protection/>
    </xf>
    <xf numFmtId="1" fontId="32" fillId="7" borderId="11" xfId="21" applyNumberFormat="1" applyFont="1" applyFill="1" applyBorder="1" applyAlignment="1">
      <alignment horizontal="center"/>
      <protection/>
    </xf>
    <xf numFmtId="0" fontId="35" fillId="7" borderId="8" xfId="21" applyFont="1" applyFill="1" applyBorder="1" applyAlignment="1">
      <alignment horizontal="center"/>
      <protection/>
    </xf>
    <xf numFmtId="0" fontId="35" fillId="7" borderId="1" xfId="21" applyFont="1" applyFill="1" applyBorder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37" fillId="0" borderId="0" xfId="0" applyFont="1" applyAlignment="1">
      <alignment/>
    </xf>
    <xf numFmtId="0" fontId="46" fillId="0" borderId="0" xfId="23" applyFont="1" applyFill="1" applyAlignment="1">
      <alignment horizontal="center"/>
      <protection/>
    </xf>
    <xf numFmtId="0" fontId="35" fillId="11" borderId="6" xfId="21" applyFont="1" applyFill="1" applyBorder="1" applyAlignment="1">
      <alignment horizontal="center"/>
      <protection/>
    </xf>
    <xf numFmtId="1" fontId="32" fillId="7" borderId="12" xfId="21" applyNumberFormat="1" applyFont="1" applyFill="1" applyBorder="1" applyAlignment="1">
      <alignment horizontal="center"/>
      <protection/>
    </xf>
    <xf numFmtId="0" fontId="47" fillId="0" borderId="0" xfId="23" applyFont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8" fillId="0" borderId="0" xfId="20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20" applyFill="1" applyAlignment="1">
      <alignment horizontal="center"/>
      <protection/>
    </xf>
    <xf numFmtId="0" fontId="0" fillId="3" borderId="1" xfId="20" applyFont="1" applyFill="1" applyBorder="1" applyAlignment="1">
      <alignment horizontal="center"/>
      <protection/>
    </xf>
    <xf numFmtId="0" fontId="2" fillId="9" borderId="0" xfId="20" applyFill="1">
      <alignment/>
      <protection/>
    </xf>
    <xf numFmtId="0" fontId="0" fillId="9" borderId="0" xfId="0" applyFill="1" applyAlignment="1">
      <alignment/>
    </xf>
    <xf numFmtId="0" fontId="35" fillId="9" borderId="1" xfId="20" applyFont="1" applyFill="1" applyBorder="1" applyAlignment="1">
      <alignment horizontal="center"/>
      <protection/>
    </xf>
    <xf numFmtId="0" fontId="30" fillId="10" borderId="0" xfId="20" applyFont="1" applyFill="1" applyBorder="1" applyAlignment="1">
      <alignment horizontal="left"/>
      <protection/>
    </xf>
    <xf numFmtId="0" fontId="30" fillId="10" borderId="0" xfId="0" applyFont="1" applyFill="1" applyBorder="1" applyAlignment="1">
      <alignment horizontal="left"/>
    </xf>
    <xf numFmtId="0" fontId="35" fillId="9" borderId="10" xfId="20" applyFont="1" applyFill="1" applyBorder="1" applyAlignment="1">
      <alignment horizontal="center"/>
      <protection/>
    </xf>
    <xf numFmtId="0" fontId="30" fillId="12" borderId="10" xfId="20" applyFont="1" applyFill="1" applyBorder="1">
      <alignment/>
      <protection/>
    </xf>
    <xf numFmtId="0" fontId="50" fillId="12" borderId="8" xfId="20" applyFont="1" applyFill="1" applyBorder="1">
      <alignment/>
      <protection/>
    </xf>
    <xf numFmtId="0" fontId="9" fillId="3" borderId="8" xfId="20" applyFont="1" applyFill="1" applyBorder="1">
      <alignment/>
      <protection/>
    </xf>
    <xf numFmtId="0" fontId="9" fillId="3" borderId="1" xfId="20" applyFont="1" applyFill="1" applyBorder="1">
      <alignment/>
      <protection/>
    </xf>
    <xf numFmtId="0" fontId="35" fillId="3" borderId="1" xfId="0" applyFont="1" applyFill="1" applyBorder="1" applyAlignment="1">
      <alignment/>
    </xf>
    <xf numFmtId="0" fontId="9" fillId="3" borderId="13" xfId="20" applyFont="1" applyFill="1" applyBorder="1">
      <alignment/>
      <protection/>
    </xf>
    <xf numFmtId="0" fontId="19" fillId="3" borderId="1" xfId="0" applyFont="1" applyFill="1" applyBorder="1" applyAlignment="1">
      <alignment/>
    </xf>
    <xf numFmtId="0" fontId="14" fillId="3" borderId="5" xfId="20" applyFont="1" applyFill="1" applyBorder="1" applyAlignment="1">
      <alignment horizontal="center"/>
      <protection/>
    </xf>
    <xf numFmtId="0" fontId="14" fillId="5" borderId="3" xfId="20" applyFont="1" applyFill="1" applyBorder="1" applyAlignment="1">
      <alignment horizontal="center"/>
      <protection/>
    </xf>
    <xf numFmtId="0" fontId="15" fillId="5" borderId="3" xfId="20" applyFont="1" applyFill="1" applyBorder="1" applyAlignment="1">
      <alignment horizontal="center"/>
      <protection/>
    </xf>
    <xf numFmtId="0" fontId="9" fillId="13" borderId="3" xfId="20" applyFont="1" applyFill="1" applyBorder="1" applyAlignment="1">
      <alignment horizontal="center"/>
      <protection/>
    </xf>
    <xf numFmtId="0" fontId="8" fillId="2" borderId="7" xfId="20" applyFont="1" applyFill="1" applyBorder="1">
      <alignment/>
      <protection/>
    </xf>
    <xf numFmtId="0" fontId="0" fillId="5" borderId="2" xfId="20" applyFont="1" applyFill="1" applyBorder="1" applyAlignment="1">
      <alignment horizontal="center"/>
      <protection/>
    </xf>
    <xf numFmtId="0" fontId="24" fillId="5" borderId="2" xfId="20" applyFont="1" applyFill="1" applyBorder="1" applyAlignment="1">
      <alignment horizontal="left"/>
      <protection/>
    </xf>
    <xf numFmtId="0" fontId="25" fillId="5" borderId="2" xfId="20" applyFont="1" applyFill="1" applyBorder="1" applyAlignment="1">
      <alignment horizontal="left"/>
      <protection/>
    </xf>
    <xf numFmtId="167" fontId="16" fillId="0" borderId="1" xfId="20" applyNumberFormat="1" applyFont="1" applyFill="1" applyBorder="1">
      <alignment/>
      <protection/>
    </xf>
    <xf numFmtId="1" fontId="51" fillId="0" borderId="1" xfId="20" applyNumberFormat="1" applyFont="1" applyFill="1" applyBorder="1">
      <alignment/>
      <protection/>
    </xf>
    <xf numFmtId="167" fontId="16" fillId="3" borderId="2" xfId="20" applyNumberFormat="1" applyFont="1" applyFill="1" applyBorder="1">
      <alignment/>
      <protection/>
    </xf>
    <xf numFmtId="167" fontId="16" fillId="0" borderId="2" xfId="20" applyNumberFormat="1" applyFont="1" applyFill="1" applyBorder="1">
      <alignment/>
      <protection/>
    </xf>
    <xf numFmtId="1" fontId="24" fillId="14" borderId="2" xfId="20" applyNumberFormat="1" applyFont="1" applyFill="1" applyBorder="1" applyAlignment="1">
      <alignment horizontal="center"/>
      <protection/>
    </xf>
    <xf numFmtId="1" fontId="24" fillId="0" borderId="2" xfId="20" applyNumberFormat="1" applyFont="1" applyFill="1" applyBorder="1" applyAlignment="1">
      <alignment horizontal="center"/>
      <protection/>
    </xf>
    <xf numFmtId="1" fontId="24" fillId="4" borderId="2" xfId="20" applyNumberFormat="1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 horizontal="center"/>
      <protection/>
    </xf>
    <xf numFmtId="0" fontId="24" fillId="5" borderId="1" xfId="20" applyFont="1" applyFill="1" applyBorder="1" applyAlignment="1">
      <alignment horizontal="left"/>
      <protection/>
    </xf>
    <xf numFmtId="0" fontId="25" fillId="5" borderId="1" xfId="20" applyFont="1" applyFill="1" applyBorder="1" applyAlignment="1">
      <alignment horizontal="left"/>
      <protection/>
    </xf>
    <xf numFmtId="1" fontId="24" fillId="14" borderId="1" xfId="20" applyNumberFormat="1" applyFont="1" applyFill="1" applyBorder="1" applyAlignment="1">
      <alignment horizontal="center"/>
      <protection/>
    </xf>
    <xf numFmtId="1" fontId="24" fillId="0" borderId="1" xfId="20" applyNumberFormat="1" applyFont="1" applyFill="1" applyBorder="1" applyAlignment="1">
      <alignment horizontal="center"/>
      <protection/>
    </xf>
    <xf numFmtId="0" fontId="30" fillId="15" borderId="0" xfId="21" applyFont="1" applyFill="1">
      <alignment/>
      <protection/>
    </xf>
    <xf numFmtId="0" fontId="39" fillId="15" borderId="0" xfId="23" applyFont="1" applyFill="1">
      <alignment/>
      <protection/>
    </xf>
    <xf numFmtId="0" fontId="54" fillId="15" borderId="0" xfId="21" applyFont="1" applyFill="1">
      <alignment/>
      <protection/>
    </xf>
    <xf numFmtId="0" fontId="55" fillId="15" borderId="0" xfId="21" applyFont="1" applyFill="1" applyBorder="1" applyAlignment="1">
      <alignment horizontal="center"/>
      <protection/>
    </xf>
    <xf numFmtId="0" fontId="56" fillId="15" borderId="0" xfId="21" applyFont="1" applyFill="1">
      <alignment/>
      <protection/>
    </xf>
    <xf numFmtId="0" fontId="56" fillId="15" borderId="0" xfId="21" applyFont="1" applyFill="1" applyAlignment="1">
      <alignment horizontal="right"/>
      <protection/>
    </xf>
    <xf numFmtId="0" fontId="25" fillId="16" borderId="14" xfId="21" applyFont="1" applyFill="1" applyBorder="1" applyAlignment="1">
      <alignment horizontal="center" wrapText="1"/>
      <protection/>
    </xf>
    <xf numFmtId="1" fontId="31" fillId="16" borderId="14" xfId="21" applyNumberFormat="1" applyFont="1" applyFill="1" applyBorder="1" applyAlignment="1">
      <alignment horizontal="center"/>
      <protection/>
    </xf>
    <xf numFmtId="1" fontId="31" fillId="16" borderId="11" xfId="21" applyNumberFormat="1" applyFont="1" applyFill="1" applyBorder="1" applyAlignment="1">
      <alignment horizontal="center"/>
      <protection/>
    </xf>
    <xf numFmtId="0" fontId="26" fillId="16" borderId="15" xfId="21" applyFont="1" applyFill="1" applyBorder="1" applyAlignment="1">
      <alignment horizontal="center" vertical="center" wrapText="1"/>
      <protection/>
    </xf>
    <xf numFmtId="0" fontId="32" fillId="2" borderId="15" xfId="21" applyFont="1" applyFill="1" applyBorder="1" applyAlignment="1">
      <alignment horizontal="center"/>
      <protection/>
    </xf>
    <xf numFmtId="0" fontId="24" fillId="7" borderId="10" xfId="23" applyFont="1" applyFill="1" applyBorder="1" applyAlignment="1">
      <alignment horizontal="left"/>
      <protection/>
    </xf>
    <xf numFmtId="0" fontId="0" fillId="7" borderId="8" xfId="23" applyFont="1" applyFill="1" applyBorder="1" applyAlignment="1">
      <alignment horizontal="left"/>
      <protection/>
    </xf>
    <xf numFmtId="0" fontId="26" fillId="4" borderId="2" xfId="21" applyFont="1" applyFill="1" applyBorder="1" applyAlignment="1">
      <alignment horizontal="right"/>
      <protection/>
    </xf>
    <xf numFmtId="0" fontId="32" fillId="2" borderId="15" xfId="21" applyFont="1" applyFill="1" applyBorder="1" applyAlignment="1">
      <alignment horizontal="left"/>
      <protection/>
    </xf>
    <xf numFmtId="0" fontId="26" fillId="4" borderId="1" xfId="21" applyFont="1" applyFill="1" applyBorder="1" applyAlignment="1">
      <alignment horizontal="center"/>
      <protection/>
    </xf>
    <xf numFmtId="0" fontId="30" fillId="17" borderId="0" xfId="21" applyFont="1" applyFill="1">
      <alignment/>
      <protection/>
    </xf>
    <xf numFmtId="0" fontId="57" fillId="17" borderId="0" xfId="23" applyFont="1" applyFill="1">
      <alignment/>
      <protection/>
    </xf>
    <xf numFmtId="0" fontId="58" fillId="17" borderId="0" xfId="21" applyFont="1" applyFill="1">
      <alignment/>
      <protection/>
    </xf>
    <xf numFmtId="0" fontId="59" fillId="17" borderId="0" xfId="21" applyFont="1" applyFill="1" applyBorder="1" applyAlignment="1">
      <alignment horizontal="center"/>
      <protection/>
    </xf>
    <xf numFmtId="0" fontId="56" fillId="17" borderId="0" xfId="21" applyFont="1" applyFill="1">
      <alignment/>
      <protection/>
    </xf>
    <xf numFmtId="0" fontId="56" fillId="17" borderId="0" xfId="21" applyFont="1" applyFill="1" applyAlignment="1">
      <alignment horizontal="center"/>
      <protection/>
    </xf>
    <xf numFmtId="0" fontId="26" fillId="4" borderId="1" xfId="21" applyFont="1" applyFill="1" applyBorder="1" applyAlignment="1">
      <alignment horizontal="right"/>
      <protection/>
    </xf>
    <xf numFmtId="0" fontId="5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1" fontId="24" fillId="2" borderId="2" xfId="20" applyNumberFormat="1" applyFont="1" applyFill="1" applyBorder="1" applyAlignment="1">
      <alignment horizontal="center"/>
      <protection/>
    </xf>
    <xf numFmtId="1" fontId="24" fillId="2" borderId="1" xfId="20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35" fillId="3" borderId="1" xfId="0" applyFont="1" applyFill="1" applyBorder="1" applyAlignment="1">
      <alignment/>
    </xf>
    <xf numFmtId="0" fontId="53" fillId="19" borderId="0" xfId="23" applyFont="1" applyFill="1" applyBorder="1" applyAlignment="1">
      <alignment horizontal="center"/>
      <protection/>
    </xf>
    <xf numFmtId="0" fontId="35" fillId="3" borderId="1" xfId="0" applyFont="1" applyFill="1" applyBorder="1" applyAlignment="1">
      <alignment/>
    </xf>
    <xf numFmtId="49" fontId="9" fillId="9" borderId="0" xfId="20" applyNumberFormat="1" applyFont="1" applyFill="1" applyAlignment="1">
      <alignment horizontal="left"/>
      <protection/>
    </xf>
    <xf numFmtId="1" fontId="31" fillId="5" borderId="1" xfId="21" applyNumberFormat="1" applyFont="1" applyFill="1" applyBorder="1" applyAlignment="1">
      <alignment horizontal="center"/>
      <protection/>
    </xf>
    <xf numFmtId="1" fontId="31" fillId="0" borderId="1" xfId="21" applyNumberFormat="1" applyFont="1" applyFill="1" applyBorder="1" applyAlignment="1">
      <alignment horizontal="center"/>
      <protection/>
    </xf>
    <xf numFmtId="0" fontId="35" fillId="11" borderId="16" xfId="21" applyFont="1" applyFill="1" applyBorder="1" applyAlignment="1">
      <alignment horizontal="center"/>
      <protection/>
    </xf>
    <xf numFmtId="0" fontId="32" fillId="3" borderId="1" xfId="21" applyFont="1" applyFill="1" applyBorder="1" applyAlignment="1">
      <alignment horizontal="center"/>
      <protection/>
    </xf>
    <xf numFmtId="0" fontId="41" fillId="9" borderId="1" xfId="23" applyFont="1" applyFill="1" applyBorder="1">
      <alignment/>
      <protection/>
    </xf>
    <xf numFmtId="0" fontId="42" fillId="9" borderId="1" xfId="23" applyFont="1" applyFill="1" applyBorder="1">
      <alignment/>
      <protection/>
    </xf>
    <xf numFmtId="0" fontId="43" fillId="7" borderId="6" xfId="21" applyFont="1" applyFill="1" applyBorder="1" applyAlignment="1">
      <alignment horizontal="center" wrapText="1"/>
      <protection/>
    </xf>
    <xf numFmtId="0" fontId="36" fillId="7" borderId="2" xfId="21" applyFont="1" applyFill="1" applyBorder="1" applyAlignment="1">
      <alignment horizontal="center" vertical="center" wrapText="1"/>
      <protection/>
    </xf>
    <xf numFmtId="0" fontId="30" fillId="19" borderId="0" xfId="21" applyFont="1" applyFill="1" applyAlignment="1">
      <alignment horizontal="left"/>
      <protection/>
    </xf>
    <xf numFmtId="0" fontId="57" fillId="19" borderId="0" xfId="23" applyFont="1" applyFill="1" applyAlignment="1">
      <alignment horizontal="left"/>
      <protection/>
    </xf>
    <xf numFmtId="0" fontId="58" fillId="19" borderId="0" xfId="21" applyFont="1" applyFill="1" applyAlignment="1">
      <alignment horizontal="left"/>
      <protection/>
    </xf>
    <xf numFmtId="0" fontId="59" fillId="19" borderId="0" xfId="21" applyFont="1" applyFill="1" applyBorder="1" applyAlignment="1">
      <alignment horizontal="left"/>
      <protection/>
    </xf>
    <xf numFmtId="0" fontId="56" fillId="19" borderId="0" xfId="21" applyFont="1" applyFill="1" applyAlignment="1">
      <alignment horizontal="left"/>
      <protection/>
    </xf>
    <xf numFmtId="0" fontId="24" fillId="2" borderId="6" xfId="21" applyFont="1" applyFill="1" applyBorder="1" applyAlignment="1">
      <alignment horizontal="center"/>
      <protection/>
    </xf>
    <xf numFmtId="164" fontId="27" fillId="9" borderId="8" xfId="21" applyNumberFormat="1" applyFont="1" applyFill="1" applyBorder="1" applyAlignment="1">
      <alignment horizontal="center"/>
      <protection/>
    </xf>
    <xf numFmtId="164" fontId="27" fillId="7" borderId="8" xfId="21" applyNumberFormat="1" applyFont="1" applyFill="1" applyBorder="1" applyAlignment="1">
      <alignment horizontal="center"/>
      <protection/>
    </xf>
    <xf numFmtId="164" fontId="27" fillId="7" borderId="17" xfId="21" applyNumberFormat="1" applyFont="1" applyFill="1" applyBorder="1" applyAlignment="1">
      <alignment horizontal="center"/>
      <protection/>
    </xf>
    <xf numFmtId="164" fontId="62" fillId="2" borderId="2" xfId="21" applyNumberFormat="1" applyFont="1" applyFill="1" applyBorder="1" applyAlignment="1">
      <alignment horizontal="center"/>
      <protection/>
    </xf>
    <xf numFmtId="0" fontId="63" fillId="8" borderId="2" xfId="21" applyFont="1" applyFill="1" applyBorder="1" applyAlignment="1">
      <alignment horizontal="center"/>
      <protection/>
    </xf>
    <xf numFmtId="0" fontId="23" fillId="5" borderId="8" xfId="21" applyFont="1" applyFill="1" applyBorder="1" applyAlignment="1">
      <alignment horizontal="center"/>
      <protection/>
    </xf>
    <xf numFmtId="0" fontId="23" fillId="3" borderId="2" xfId="21" applyFont="1" applyFill="1" applyBorder="1" applyAlignment="1">
      <alignment horizontal="center"/>
      <protection/>
    </xf>
    <xf numFmtId="0" fontId="26" fillId="7" borderId="2" xfId="21" applyFont="1" applyFill="1" applyBorder="1" applyAlignment="1">
      <alignment horizontal="center"/>
      <protection/>
    </xf>
    <xf numFmtId="0" fontId="29" fillId="0" borderId="0" xfId="21" applyFont="1" applyAlignment="1">
      <alignment horizontal="center"/>
      <protection/>
    </xf>
    <xf numFmtId="164" fontId="0" fillId="9" borderId="11" xfId="21" applyNumberFormat="1" applyFont="1" applyFill="1" applyBorder="1" applyAlignment="1">
      <alignment horizontal="center"/>
      <protection/>
    </xf>
    <xf numFmtId="164" fontId="0" fillId="7" borderId="6" xfId="21" applyNumberFormat="1" applyFont="1" applyFill="1" applyBorder="1" applyAlignment="1">
      <alignment horizontal="center"/>
      <protection/>
    </xf>
    <xf numFmtId="0" fontId="63" fillId="8" borderId="18" xfId="21" applyFont="1" applyFill="1" applyBorder="1" applyAlignment="1">
      <alignment horizontal="center"/>
      <protection/>
    </xf>
    <xf numFmtId="0" fontId="63" fillId="8" borderId="16" xfId="21" applyFont="1" applyFill="1" applyBorder="1" applyAlignment="1">
      <alignment horizontal="center"/>
      <protection/>
    </xf>
    <xf numFmtId="1" fontId="48" fillId="0" borderId="0" xfId="21" applyNumberFormat="1" applyFont="1" applyFill="1" applyBorder="1" applyAlignment="1">
      <alignment horizontal="center"/>
      <protection/>
    </xf>
    <xf numFmtId="1" fontId="31" fillId="5" borderId="1" xfId="21" applyNumberFormat="1" applyFont="1" applyFill="1" applyBorder="1" applyAlignment="1">
      <alignment horizontal="center"/>
      <protection/>
    </xf>
    <xf numFmtId="164" fontId="27" fillId="7" borderId="1" xfId="21" applyNumberFormat="1" applyFont="1" applyFill="1" applyBorder="1" applyAlignment="1">
      <alignment horizontal="center"/>
      <protection/>
    </xf>
    <xf numFmtId="164" fontId="27" fillId="9" borderId="1" xfId="21" applyNumberFormat="1" applyFont="1" applyFill="1" applyBorder="1" applyAlignment="1">
      <alignment horizontal="center"/>
      <protection/>
    </xf>
    <xf numFmtId="1" fontId="26" fillId="3" borderId="1" xfId="21" applyNumberFormat="1" applyFont="1" applyFill="1" applyBorder="1" applyAlignment="1">
      <alignment horizontal="center"/>
      <protection/>
    </xf>
    <xf numFmtId="0" fontId="35" fillId="14" borderId="1" xfId="21" applyFont="1" applyFill="1" applyBorder="1" applyAlignment="1">
      <alignment horizontal="center"/>
      <protection/>
    </xf>
    <xf numFmtId="167" fontId="16" fillId="0" borderId="0" xfId="20" applyNumberFormat="1" applyFont="1" applyFill="1" applyBorder="1">
      <alignment/>
      <protection/>
    </xf>
    <xf numFmtId="1" fontId="51" fillId="0" borderId="0" xfId="20" applyNumberFormat="1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30" fillId="20" borderId="10" xfId="20" applyFont="1" applyFill="1" applyBorder="1">
      <alignment/>
      <protection/>
    </xf>
    <xf numFmtId="0" fontId="50" fillId="20" borderId="8" xfId="20" applyFont="1" applyFill="1" applyBorder="1">
      <alignment/>
      <protection/>
    </xf>
    <xf numFmtId="0" fontId="30" fillId="20" borderId="15" xfId="20" applyFont="1" applyFill="1" applyBorder="1">
      <alignment/>
      <protection/>
    </xf>
    <xf numFmtId="0" fontId="50" fillId="20" borderId="19" xfId="20" applyFont="1" applyFill="1" applyBorder="1">
      <alignment/>
      <protection/>
    </xf>
    <xf numFmtId="0" fontId="1" fillId="0" borderId="0" xfId="17" applyAlignment="1">
      <alignment/>
    </xf>
    <xf numFmtId="167" fontId="2" fillId="0" borderId="0" xfId="20" applyNumberFormat="1">
      <alignment/>
      <protection/>
    </xf>
    <xf numFmtId="0" fontId="64" fillId="0" borderId="0" xfId="23" applyNumberFormat="1" applyFont="1" applyBorder="1" applyAlignment="1">
      <alignment horizontal="center"/>
      <protection/>
    </xf>
    <xf numFmtId="0" fontId="35" fillId="21" borderId="1" xfId="20" applyFont="1" applyFill="1" applyBorder="1" applyAlignment="1">
      <alignment horizontal="center"/>
      <protection/>
    </xf>
    <xf numFmtId="0" fontId="30" fillId="21" borderId="10" xfId="20" applyFont="1" applyFill="1" applyBorder="1">
      <alignment/>
      <protection/>
    </xf>
    <xf numFmtId="0" fontId="50" fillId="21" borderId="8" xfId="20" applyFont="1" applyFill="1" applyBorder="1">
      <alignment/>
      <protection/>
    </xf>
    <xf numFmtId="198" fontId="19" fillId="9" borderId="11" xfId="21" applyNumberFormat="1" applyFont="1" applyFill="1" applyBorder="1" applyAlignment="1">
      <alignment horizontal="center"/>
      <protection/>
    </xf>
    <xf numFmtId="14" fontId="9" fillId="9" borderId="0" xfId="20" applyNumberFormat="1" applyFont="1" applyFill="1" applyAlignment="1">
      <alignment horizontal="left"/>
      <protection/>
    </xf>
    <xf numFmtId="198" fontId="19" fillId="4" borderId="6" xfId="21" applyNumberFormat="1" applyFont="1" applyFill="1" applyBorder="1" applyAlignment="1">
      <alignment horizontal="center"/>
      <protection/>
    </xf>
    <xf numFmtId="200" fontId="9" fillId="9" borderId="0" xfId="20" applyNumberFormat="1" applyFont="1" applyFill="1" applyAlignment="1">
      <alignment horizontal="left"/>
      <protection/>
    </xf>
    <xf numFmtId="1" fontId="31" fillId="22" borderId="1" xfId="21" applyNumberFormat="1" applyFont="1" applyFill="1" applyBorder="1" applyAlignment="1">
      <alignment horizontal="center"/>
      <protection/>
    </xf>
    <xf numFmtId="1" fontId="31" fillId="22" borderId="1" xfId="21" applyNumberFormat="1" applyFont="1" applyFill="1" applyBorder="1" applyAlignment="1">
      <alignment horizontal="center"/>
      <protection/>
    </xf>
    <xf numFmtId="0" fontId="52" fillId="15" borderId="0" xfId="23" applyFont="1" applyFill="1" applyBorder="1" applyAlignment="1">
      <alignment horizontal="center"/>
      <protection/>
    </xf>
    <xf numFmtId="0" fontId="38" fillId="0" borderId="0" xfId="20" applyFont="1" applyFill="1" applyBorder="1" applyAlignment="1">
      <alignment horizontal="center"/>
      <protection/>
    </xf>
    <xf numFmtId="0" fontId="35" fillId="7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35" fillId="9" borderId="0" xfId="0" applyFont="1" applyFill="1" applyAlignment="1">
      <alignment/>
    </xf>
    <xf numFmtId="0" fontId="38" fillId="12" borderId="0" xfId="20" applyFont="1" applyFill="1" applyBorder="1" applyAlignment="1">
      <alignment horizontal="center"/>
      <protection/>
    </xf>
    <xf numFmtId="0" fontId="39" fillId="12" borderId="0" xfId="20" applyFont="1" applyFill="1" applyBorder="1" applyAlignment="1">
      <alignment horizontal="center"/>
      <protection/>
    </xf>
    <xf numFmtId="0" fontId="10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10" fillId="3" borderId="10" xfId="20" applyFont="1" applyFill="1" applyBorder="1" applyAlignment="1">
      <alignment horizontal="center"/>
      <protection/>
    </xf>
    <xf numFmtId="0" fontId="10" fillId="3" borderId="17" xfId="20" applyFont="1" applyFill="1" applyBorder="1" applyAlignment="1">
      <alignment horizontal="center"/>
      <protection/>
    </xf>
    <xf numFmtId="0" fontId="10" fillId="3" borderId="8" xfId="20" applyFont="1" applyFill="1" applyBorder="1" applyAlignment="1">
      <alignment horizontal="center"/>
      <protection/>
    </xf>
    <xf numFmtId="0" fontId="20" fillId="9" borderId="20" xfId="20" applyFont="1" applyFill="1" applyBorder="1" applyAlignment="1">
      <alignment horizontal="center"/>
      <protection/>
    </xf>
    <xf numFmtId="0" fontId="21" fillId="9" borderId="21" xfId="0" applyFont="1" applyFill="1" applyBorder="1" applyAlignment="1">
      <alignment horizontal="center"/>
    </xf>
    <xf numFmtId="0" fontId="21" fillId="9" borderId="22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left"/>
    </xf>
    <xf numFmtId="0" fontId="0" fillId="0" borderId="0" xfId="0" applyAlignment="1">
      <alignment/>
    </xf>
    <xf numFmtId="0" fontId="18" fillId="7" borderId="1" xfId="20" applyFont="1" applyFill="1" applyBorder="1" applyAlignment="1">
      <alignment horizontal="center"/>
      <protection/>
    </xf>
    <xf numFmtId="0" fontId="30" fillId="12" borderId="0" xfId="0" applyFont="1" applyFill="1" applyAlignment="1">
      <alignment/>
    </xf>
    <xf numFmtId="0" fontId="36" fillId="7" borderId="0" xfId="2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52" fillId="19" borderId="0" xfId="23" applyFont="1" applyFill="1" applyBorder="1" applyAlignment="1">
      <alignment horizontal="center"/>
      <protection/>
    </xf>
    <xf numFmtId="0" fontId="53" fillId="19" borderId="0" xfId="23" applyFont="1" applyFill="1" applyBorder="1" applyAlignment="1">
      <alignment horizontal="center"/>
      <protection/>
    </xf>
    <xf numFmtId="1" fontId="26" fillId="16" borderId="15" xfId="21" applyNumberFormat="1" applyFont="1" applyFill="1" applyBorder="1" applyAlignment="1">
      <alignment horizontal="left" vertical="center"/>
      <protection/>
    </xf>
    <xf numFmtId="0" fontId="0" fillId="16" borderId="19" xfId="0" applyFill="1" applyBorder="1" applyAlignment="1">
      <alignment horizontal="left" vertical="center"/>
    </xf>
    <xf numFmtId="0" fontId="53" fillId="15" borderId="0" xfId="23" applyFont="1" applyFill="1" applyBorder="1" applyAlignment="1">
      <alignment horizontal="center"/>
      <protection/>
    </xf>
    <xf numFmtId="1" fontId="26" fillId="16" borderId="23" xfId="21" applyNumberFormat="1" applyFont="1" applyFill="1" applyBorder="1" applyAlignment="1">
      <alignment horizontal="center" vertical="center"/>
      <protection/>
    </xf>
    <xf numFmtId="0" fontId="0" fillId="16" borderId="13" xfId="0" applyFill="1" applyBorder="1" applyAlignment="1">
      <alignment horizontal="center" vertical="center"/>
    </xf>
    <xf numFmtId="0" fontId="52" fillId="17" borderId="0" xfId="23" applyFont="1" applyFill="1" applyBorder="1" applyAlignment="1">
      <alignment horizontal="center"/>
      <protection/>
    </xf>
    <xf numFmtId="0" fontId="53" fillId="17" borderId="0" xfId="23" applyFont="1" applyFill="1" applyBorder="1" applyAlignment="1">
      <alignment horizontal="center"/>
      <protection/>
    </xf>
    <xf numFmtId="1" fontId="26" fillId="16" borderId="15" xfId="21" applyNumberFormat="1" applyFont="1" applyFill="1" applyBorder="1" applyAlignment="1">
      <alignment horizontal="center" vertical="center"/>
      <protection/>
    </xf>
    <xf numFmtId="0" fontId="0" fillId="16" borderId="19" xfId="0" applyFill="1" applyBorder="1" applyAlignment="1">
      <alignment horizontal="center" vertical="center"/>
    </xf>
    <xf numFmtId="1" fontId="36" fillId="7" borderId="0" xfId="21" applyNumberFormat="1" applyFont="1" applyFill="1" applyBorder="1" applyAlignment="1">
      <alignment horizontal="left" vertical="center"/>
      <protection/>
    </xf>
    <xf numFmtId="0" fontId="19" fillId="7" borderId="13" xfId="0" applyFont="1" applyFill="1" applyBorder="1" applyAlignment="1">
      <alignment horizontal="left" vertical="center"/>
    </xf>
    <xf numFmtId="0" fontId="44" fillId="0" borderId="0" xfId="21" applyFont="1" applyAlignment="1">
      <alignment horizontal="left" vertical="center"/>
      <protection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60" fillId="9" borderId="20" xfId="21" applyFont="1" applyFill="1" applyBorder="1" applyAlignment="1">
      <alignment horizontal="center" vertical="center"/>
      <protection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normální_KML celk.hod." xfId="21"/>
    <cellStyle name="normální_List1" xfId="22"/>
    <cellStyle name="normální_TLL 2005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104775</xdr:rowOff>
    </xdr:from>
    <xdr:to>
      <xdr:col>3</xdr:col>
      <xdr:colOff>228600</xdr:colOff>
      <xdr:row>0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4775"/>
          <a:ext cx="1733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76200</xdr:rowOff>
    </xdr:from>
    <xdr:to>
      <xdr:col>2</xdr:col>
      <xdr:colOff>714375</xdr:colOff>
      <xdr:row>2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76200</xdr:rowOff>
    </xdr:from>
    <xdr:to>
      <xdr:col>2</xdr:col>
      <xdr:colOff>714375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323850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876300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3"/>
  <sheetViews>
    <sheetView showGridLines="0" workbookViewId="0" topLeftCell="A4">
      <selection activeCell="C32" sqref="C32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3.7109375" style="0" customWidth="1"/>
    <col min="4" max="4" width="7.421875" style="0" customWidth="1"/>
    <col min="5" max="5" width="10.7109375" style="0" customWidth="1"/>
  </cols>
  <sheetData>
    <row r="1" spans="1:5" ht="64.5" customHeight="1">
      <c r="A1" s="76"/>
      <c r="B1" s="1"/>
      <c r="C1" s="1"/>
      <c r="D1" s="1"/>
      <c r="E1" s="77"/>
    </row>
    <row r="2" spans="1:5" ht="18.75" customHeight="1">
      <c r="A2" s="79" t="s">
        <v>65</v>
      </c>
      <c r="B2" s="79" t="s">
        <v>63</v>
      </c>
      <c r="C2" s="79" t="s">
        <v>66</v>
      </c>
      <c r="D2" s="79" t="s">
        <v>67</v>
      </c>
      <c r="E2" s="80" t="s">
        <v>64</v>
      </c>
    </row>
    <row r="3" spans="1:5" ht="14.25" customHeight="1">
      <c r="A3" s="75">
        <v>1</v>
      </c>
      <c r="B3" s="81">
        <v>101</v>
      </c>
      <c r="C3" s="181" t="s">
        <v>99</v>
      </c>
      <c r="D3" s="182" t="s">
        <v>100</v>
      </c>
      <c r="E3" s="85" t="s">
        <v>101</v>
      </c>
    </row>
    <row r="4" spans="1:5" ht="14.25" customHeight="1">
      <c r="A4" s="75">
        <v>2</v>
      </c>
      <c r="B4" s="78">
        <v>102</v>
      </c>
      <c r="C4" s="181" t="s">
        <v>102</v>
      </c>
      <c r="D4" s="182" t="s">
        <v>103</v>
      </c>
      <c r="E4" s="87" t="s">
        <v>104</v>
      </c>
    </row>
    <row r="5" spans="1:5" ht="14.25" customHeight="1">
      <c r="A5" s="75">
        <v>3</v>
      </c>
      <c r="B5" s="81">
        <v>103</v>
      </c>
      <c r="C5" s="181" t="s">
        <v>105</v>
      </c>
      <c r="D5" s="182" t="s">
        <v>106</v>
      </c>
      <c r="E5" s="86"/>
    </row>
    <row r="6" spans="1:5" ht="14.25" customHeight="1">
      <c r="A6" s="75">
        <v>4</v>
      </c>
      <c r="B6" s="78">
        <v>104</v>
      </c>
      <c r="C6" s="181" t="s">
        <v>107</v>
      </c>
      <c r="D6" s="182" t="s">
        <v>103</v>
      </c>
      <c r="E6" s="85" t="s">
        <v>108</v>
      </c>
    </row>
    <row r="7" spans="1:5" ht="14.25" customHeight="1">
      <c r="A7" s="75">
        <v>5</v>
      </c>
      <c r="B7" s="81">
        <v>105</v>
      </c>
      <c r="C7" s="181" t="s">
        <v>107</v>
      </c>
      <c r="D7" s="182" t="s">
        <v>109</v>
      </c>
      <c r="E7" s="85" t="s">
        <v>110</v>
      </c>
    </row>
    <row r="8" spans="1:5" ht="14.25" customHeight="1">
      <c r="A8" s="75">
        <v>6</v>
      </c>
      <c r="B8" s="78">
        <v>106</v>
      </c>
      <c r="C8" s="181" t="s">
        <v>111</v>
      </c>
      <c r="D8" s="182" t="s">
        <v>112</v>
      </c>
      <c r="E8" s="86"/>
    </row>
    <row r="9" spans="1:5" ht="14.25" customHeight="1">
      <c r="A9" s="75">
        <v>7</v>
      </c>
      <c r="B9" s="81">
        <v>107</v>
      </c>
      <c r="C9" s="181" t="s">
        <v>113</v>
      </c>
      <c r="D9" s="182" t="s">
        <v>114</v>
      </c>
      <c r="E9" s="84" t="s">
        <v>115</v>
      </c>
    </row>
    <row r="10" spans="1:5" ht="14.25" customHeight="1">
      <c r="A10" s="75">
        <v>8</v>
      </c>
      <c r="B10" s="78">
        <v>108</v>
      </c>
      <c r="C10" s="181" t="s">
        <v>116</v>
      </c>
      <c r="D10" s="182" t="s">
        <v>117</v>
      </c>
      <c r="E10" s="84" t="s">
        <v>118</v>
      </c>
    </row>
    <row r="11" spans="1:5" ht="14.25" customHeight="1">
      <c r="A11" s="75">
        <v>9</v>
      </c>
      <c r="B11" s="81">
        <v>109</v>
      </c>
      <c r="C11" s="181" t="s">
        <v>119</v>
      </c>
      <c r="D11" s="182" t="s">
        <v>120</v>
      </c>
      <c r="E11" s="85" t="s">
        <v>121</v>
      </c>
    </row>
    <row r="12" spans="1:5" ht="14.25" customHeight="1">
      <c r="A12" s="75">
        <v>10</v>
      </c>
      <c r="B12" s="78">
        <v>110</v>
      </c>
      <c r="C12" s="183" t="s">
        <v>122</v>
      </c>
      <c r="D12" s="182" t="s">
        <v>123</v>
      </c>
      <c r="E12" s="85" t="s">
        <v>124</v>
      </c>
    </row>
    <row r="13" spans="1:5" ht="14.25" customHeight="1">
      <c r="A13" s="75">
        <v>11</v>
      </c>
      <c r="B13" s="81">
        <v>111</v>
      </c>
      <c r="C13" s="181" t="s">
        <v>119</v>
      </c>
      <c r="D13" s="182" t="s">
        <v>125</v>
      </c>
      <c r="E13" s="84" t="s">
        <v>126</v>
      </c>
    </row>
    <row r="14" spans="1:5" ht="14.25" customHeight="1">
      <c r="A14" s="75">
        <v>12</v>
      </c>
      <c r="B14" s="78">
        <v>112</v>
      </c>
      <c r="C14" s="181" t="s">
        <v>127</v>
      </c>
      <c r="D14" s="182" t="s">
        <v>128</v>
      </c>
      <c r="E14" s="84"/>
    </row>
    <row r="15" spans="1:5" ht="14.25" customHeight="1">
      <c r="A15" s="75">
        <v>13</v>
      </c>
      <c r="B15" s="81">
        <v>113</v>
      </c>
      <c r="C15" s="181" t="s">
        <v>129</v>
      </c>
      <c r="D15" s="182" t="s">
        <v>130</v>
      </c>
      <c r="E15" s="84"/>
    </row>
    <row r="16" spans="1:5" ht="14.25" customHeight="1">
      <c r="A16" s="75">
        <v>14</v>
      </c>
      <c r="B16" s="78">
        <v>114</v>
      </c>
      <c r="C16" s="181" t="s">
        <v>131</v>
      </c>
      <c r="D16" s="182" t="s">
        <v>109</v>
      </c>
      <c r="E16" s="86"/>
    </row>
    <row r="17" spans="1:5" ht="14.25" customHeight="1">
      <c r="A17" s="75">
        <v>15</v>
      </c>
      <c r="B17" s="81">
        <v>115</v>
      </c>
      <c r="C17" s="181" t="s">
        <v>132</v>
      </c>
      <c r="D17" s="182" t="s">
        <v>133</v>
      </c>
      <c r="E17" s="84"/>
    </row>
    <row r="18" spans="1:5" ht="14.25" customHeight="1">
      <c r="A18" s="75">
        <v>16</v>
      </c>
      <c r="B18" s="78">
        <v>116</v>
      </c>
      <c r="C18" s="181" t="s">
        <v>134</v>
      </c>
      <c r="D18" s="182" t="s">
        <v>135</v>
      </c>
      <c r="E18" s="84"/>
    </row>
    <row r="19" spans="1:5" ht="14.25" customHeight="1">
      <c r="A19" s="75">
        <v>17</v>
      </c>
      <c r="B19" s="81">
        <v>117</v>
      </c>
      <c r="C19" s="181" t="s">
        <v>136</v>
      </c>
      <c r="D19" s="182" t="s">
        <v>137</v>
      </c>
      <c r="E19" s="85" t="s">
        <v>138</v>
      </c>
    </row>
    <row r="20" spans="1:5" ht="14.25" customHeight="1">
      <c r="A20" s="75">
        <v>18</v>
      </c>
      <c r="B20" s="78">
        <v>118</v>
      </c>
      <c r="C20" s="181" t="s">
        <v>139</v>
      </c>
      <c r="D20" s="182" t="s">
        <v>140</v>
      </c>
      <c r="E20" s="84" t="s">
        <v>141</v>
      </c>
    </row>
    <row r="21" spans="1:8" ht="14.25" customHeight="1">
      <c r="A21" s="75">
        <v>19</v>
      </c>
      <c r="B21" s="81">
        <v>119</v>
      </c>
      <c r="C21" s="82" t="s">
        <v>163</v>
      </c>
      <c r="D21" s="83" t="s">
        <v>164</v>
      </c>
      <c r="E21" s="88"/>
      <c r="F21" s="181" t="s">
        <v>142</v>
      </c>
      <c r="G21" s="182" t="s">
        <v>123</v>
      </c>
      <c r="H21" s="84"/>
    </row>
    <row r="22" spans="1:8" ht="14.25" customHeight="1">
      <c r="A22" s="75">
        <v>20</v>
      </c>
      <c r="B22" s="78">
        <v>120</v>
      </c>
      <c r="C22" s="82" t="s">
        <v>165</v>
      </c>
      <c r="D22" s="83" t="s">
        <v>166</v>
      </c>
      <c r="E22" s="88"/>
      <c r="F22" s="181" t="s">
        <v>143</v>
      </c>
      <c r="G22" s="182" t="s">
        <v>144</v>
      </c>
      <c r="H22" s="85"/>
    </row>
    <row r="23" spans="1:8" ht="14.25" customHeight="1">
      <c r="A23" s="75">
        <v>21</v>
      </c>
      <c r="B23" s="81">
        <v>121</v>
      </c>
      <c r="C23" s="82" t="s">
        <v>167</v>
      </c>
      <c r="D23" s="83" t="s">
        <v>166</v>
      </c>
      <c r="E23" s="84" t="s">
        <v>190</v>
      </c>
      <c r="F23" s="181" t="s">
        <v>145</v>
      </c>
      <c r="G23" s="182" t="s">
        <v>100</v>
      </c>
      <c r="H23" s="85" t="s">
        <v>146</v>
      </c>
    </row>
    <row r="24" spans="1:8" ht="14.25" customHeight="1">
      <c r="A24" s="75">
        <v>22</v>
      </c>
      <c r="B24" s="78">
        <v>122</v>
      </c>
      <c r="C24" s="82" t="s">
        <v>191</v>
      </c>
      <c r="D24" s="83" t="s">
        <v>192</v>
      </c>
      <c r="E24" s="140"/>
      <c r="F24" s="181" t="s">
        <v>147</v>
      </c>
      <c r="G24" s="182" t="s">
        <v>148</v>
      </c>
      <c r="H24" s="84"/>
    </row>
    <row r="25" spans="1:8" ht="14.25" customHeight="1">
      <c r="A25" s="75">
        <v>23</v>
      </c>
      <c r="B25" s="81">
        <v>123</v>
      </c>
      <c r="C25" s="82" t="s">
        <v>193</v>
      </c>
      <c r="D25" s="83" t="s">
        <v>194</v>
      </c>
      <c r="E25" s="142"/>
      <c r="F25" s="183" t="s">
        <v>149</v>
      </c>
      <c r="G25" s="184" t="s">
        <v>103</v>
      </c>
      <c r="H25" s="85" t="s">
        <v>150</v>
      </c>
    </row>
    <row r="26" spans="1:8" ht="12.75">
      <c r="A26" s="75">
        <v>24</v>
      </c>
      <c r="B26" s="188">
        <v>224</v>
      </c>
      <c r="C26" s="189" t="s">
        <v>202</v>
      </c>
      <c r="D26" s="190" t="s">
        <v>128</v>
      </c>
      <c r="E26" s="140"/>
      <c r="F26" s="181" t="s">
        <v>151</v>
      </c>
      <c r="G26" s="182" t="s">
        <v>152</v>
      </c>
      <c r="H26" s="84" t="s">
        <v>153</v>
      </c>
    </row>
    <row r="27" spans="1:8" s="71" customFormat="1" ht="13.5" customHeight="1">
      <c r="A27" s="75">
        <v>25</v>
      </c>
      <c r="B27" s="81">
        <v>125</v>
      </c>
      <c r="C27" s="82"/>
      <c r="D27" s="83"/>
      <c r="E27" s="142"/>
      <c r="F27" s="181" t="s">
        <v>154</v>
      </c>
      <c r="G27" s="182" t="s">
        <v>155</v>
      </c>
      <c r="H27" s="84"/>
    </row>
    <row r="28" spans="1:5" s="71" customFormat="1" ht="13.5" customHeight="1">
      <c r="A28" s="75">
        <v>26</v>
      </c>
      <c r="B28" s="78">
        <v>126</v>
      </c>
      <c r="C28" s="82"/>
      <c r="D28" s="83"/>
      <c r="E28" s="140"/>
    </row>
    <row r="29" spans="1:5" s="71" customFormat="1" ht="13.5" customHeight="1">
      <c r="A29" s="75">
        <v>27</v>
      </c>
      <c r="B29" s="81">
        <v>127</v>
      </c>
      <c r="C29" s="82"/>
      <c r="D29" s="83"/>
      <c r="E29" s="142"/>
    </row>
    <row r="30" spans="1:5" s="71" customFormat="1" ht="13.5" customHeight="1">
      <c r="A30" s="75">
        <v>28</v>
      </c>
      <c r="B30" s="78">
        <v>128</v>
      </c>
      <c r="C30" s="82"/>
      <c r="D30" s="83"/>
      <c r="E30" s="140"/>
    </row>
    <row r="31" spans="1:5" s="71" customFormat="1" ht="13.5" customHeight="1">
      <c r="A31" s="75">
        <v>29</v>
      </c>
      <c r="B31" s="81">
        <v>129</v>
      </c>
      <c r="C31" s="82"/>
      <c r="D31" s="83"/>
      <c r="E31" s="140"/>
    </row>
    <row r="32" spans="1:5" s="71" customFormat="1" ht="13.5" customHeight="1">
      <c r="A32" s="75">
        <v>30</v>
      </c>
      <c r="B32" s="78">
        <v>130</v>
      </c>
      <c r="C32" s="82"/>
      <c r="D32" s="83"/>
      <c r="E32" s="142"/>
    </row>
    <row r="33" s="71" customFormat="1" ht="13.5" customHeight="1">
      <c r="A33" s="74"/>
    </row>
    <row r="34" spans="1:4" s="71" customFormat="1" ht="13.5" customHeight="1">
      <c r="A34" s="72"/>
      <c r="B34" s="198"/>
      <c r="C34" s="198"/>
      <c r="D34" s="198"/>
    </row>
    <row r="35" s="71" customFormat="1" ht="13.5" customHeight="1">
      <c r="A35" s="73"/>
    </row>
    <row r="36" s="71" customFormat="1" ht="13.5" customHeight="1">
      <c r="A36" s="73"/>
    </row>
    <row r="37" s="71" customFormat="1" ht="13.5" customHeight="1">
      <c r="A37" s="73"/>
    </row>
    <row r="38" s="71" customFormat="1" ht="13.5" customHeight="1">
      <c r="A38" s="73"/>
    </row>
    <row r="39" s="71" customFormat="1" ht="12.75">
      <c r="B39" s="74"/>
    </row>
    <row r="40" ht="12.75">
      <c r="B40" s="2"/>
    </row>
    <row r="41" spans="1:2" ht="12.75">
      <c r="A41" s="1"/>
      <c r="B41" s="2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</sheetData>
  <mergeCells count="1">
    <mergeCell ref="B34:D3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X53"/>
  <sheetViews>
    <sheetView showGridLines="0" zoomScale="85" zoomScaleNormal="85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39574</v>
      </c>
      <c r="D4" s="27" t="s">
        <v>19</v>
      </c>
      <c r="E4" s="205" t="s">
        <v>76</v>
      </c>
      <c r="F4" s="206"/>
      <c r="G4" s="206"/>
      <c r="H4" s="206"/>
      <c r="I4" s="206"/>
      <c r="J4" s="207" t="s">
        <v>77</v>
      </c>
      <c r="K4" s="208"/>
      <c r="L4" s="208"/>
      <c r="M4" s="208"/>
      <c r="N4" s="209"/>
      <c r="O4" s="215" t="s">
        <v>28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28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-192</v>
      </c>
      <c r="F6" s="98">
        <v>0</v>
      </c>
      <c r="G6" s="99">
        <f aca="true" t="shared" si="0" ref="G6:G35">F6*2.5</f>
        <v>0</v>
      </c>
      <c r="H6" s="13">
        <f aca="true" t="shared" si="1" ref="H6:H35">E6+G6</f>
        <v>-192</v>
      </c>
      <c r="I6" s="28">
        <v>3</v>
      </c>
      <c r="J6" s="97">
        <v>-707</v>
      </c>
      <c r="K6" s="98">
        <v>1</v>
      </c>
      <c r="L6" s="10">
        <f aca="true" t="shared" si="2" ref="L6:L35">K6*2.5</f>
        <v>2.5</v>
      </c>
      <c r="M6" s="13">
        <f aca="true" t="shared" si="3" ref="M6:M35">J6+L6</f>
        <v>-704.5</v>
      </c>
      <c r="N6" s="28">
        <v>1</v>
      </c>
      <c r="O6" s="20">
        <f aca="true" t="shared" si="4" ref="O6:O35">E6+J6</f>
        <v>-899</v>
      </c>
      <c r="P6" s="100">
        <f aca="true" t="shared" si="5" ref="P6:P35">G6+L6</f>
        <v>2.5</v>
      </c>
      <c r="Q6" s="99">
        <f aca="true" t="shared" si="6" ref="Q6:Q35">H6+M6</f>
        <v>-896.5</v>
      </c>
      <c r="R6" s="101">
        <f aca="true" t="shared" si="7" ref="R6:R35">I6+N6</f>
        <v>4</v>
      </c>
      <c r="S6" s="134"/>
      <c r="T6" s="102"/>
      <c r="U6" s="103">
        <f aca="true" t="shared" si="8" ref="U6:U35">R6+S6+T6</f>
        <v>4</v>
      </c>
      <c r="X6" s="26"/>
    </row>
    <row r="7" spans="1:21" ht="12.75">
      <c r="A7" s="11">
        <v>27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-413.5</v>
      </c>
      <c r="F7" s="98">
        <v>99</v>
      </c>
      <c r="G7" s="10">
        <f t="shared" si="0"/>
        <v>247.5</v>
      </c>
      <c r="H7" s="9">
        <f t="shared" si="1"/>
        <v>-166</v>
      </c>
      <c r="I7" s="28">
        <v>4</v>
      </c>
      <c r="J7" s="97">
        <v>354</v>
      </c>
      <c r="K7" s="98">
        <v>117</v>
      </c>
      <c r="L7" s="10">
        <f t="shared" si="2"/>
        <v>292.5</v>
      </c>
      <c r="M7" s="9">
        <f t="shared" si="3"/>
        <v>646.5</v>
      </c>
      <c r="N7" s="28">
        <v>15</v>
      </c>
      <c r="O7" s="21">
        <f t="shared" si="4"/>
        <v>-59.5</v>
      </c>
      <c r="P7" s="97">
        <f t="shared" si="5"/>
        <v>540</v>
      </c>
      <c r="Q7" s="10">
        <f t="shared" si="6"/>
        <v>480.5</v>
      </c>
      <c r="R7" s="107">
        <f t="shared" si="7"/>
        <v>19</v>
      </c>
      <c r="S7" s="135"/>
      <c r="T7" s="108"/>
      <c r="U7" s="103">
        <f t="shared" si="8"/>
        <v>19</v>
      </c>
    </row>
    <row r="8" spans="1:21" ht="12.75">
      <c r="A8" s="11">
        <v>1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537.5</v>
      </c>
      <c r="F8" s="98">
        <v>69</v>
      </c>
      <c r="G8" s="10">
        <f t="shared" si="0"/>
        <v>172.5</v>
      </c>
      <c r="H8" s="9">
        <f t="shared" si="1"/>
        <v>710</v>
      </c>
      <c r="I8" s="28">
        <v>16</v>
      </c>
      <c r="J8" s="97">
        <v>230.5</v>
      </c>
      <c r="K8" s="98">
        <v>26</v>
      </c>
      <c r="L8" s="10">
        <f t="shared" si="2"/>
        <v>65</v>
      </c>
      <c r="M8" s="9">
        <f t="shared" si="3"/>
        <v>295.5</v>
      </c>
      <c r="N8" s="28">
        <v>12</v>
      </c>
      <c r="O8" s="21">
        <f t="shared" si="4"/>
        <v>768</v>
      </c>
      <c r="P8" s="97">
        <f t="shared" si="5"/>
        <v>237.5</v>
      </c>
      <c r="Q8" s="10">
        <f t="shared" si="6"/>
        <v>1005.5</v>
      </c>
      <c r="R8" s="107">
        <f t="shared" si="7"/>
        <v>28</v>
      </c>
      <c r="S8" s="135">
        <v>2</v>
      </c>
      <c r="T8" s="108"/>
      <c r="U8" s="103">
        <f t="shared" si="8"/>
        <v>30</v>
      </c>
    </row>
    <row r="9" spans="1:21" ht="12.75">
      <c r="A9" s="11">
        <v>8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147.5</v>
      </c>
      <c r="F9" s="98">
        <v>12</v>
      </c>
      <c r="G9" s="10">
        <f t="shared" si="0"/>
        <v>30</v>
      </c>
      <c r="H9" s="9">
        <f t="shared" si="1"/>
        <v>177.5</v>
      </c>
      <c r="I9" s="28">
        <v>9</v>
      </c>
      <c r="J9" s="97">
        <v>143.5</v>
      </c>
      <c r="K9" s="98">
        <v>48</v>
      </c>
      <c r="L9" s="10">
        <f t="shared" si="2"/>
        <v>120</v>
      </c>
      <c r="M9" s="9">
        <f t="shared" si="3"/>
        <v>263.5</v>
      </c>
      <c r="N9" s="28">
        <v>10</v>
      </c>
      <c r="O9" s="21">
        <f t="shared" si="4"/>
        <v>291</v>
      </c>
      <c r="P9" s="97">
        <f t="shared" si="5"/>
        <v>150</v>
      </c>
      <c r="Q9" s="10">
        <f t="shared" si="6"/>
        <v>441</v>
      </c>
      <c r="R9" s="107">
        <f t="shared" si="7"/>
        <v>19</v>
      </c>
      <c r="S9" s="135"/>
      <c r="T9" s="108"/>
      <c r="U9" s="103">
        <f t="shared" si="8"/>
        <v>19</v>
      </c>
    </row>
    <row r="10" spans="1:21" ht="12.75">
      <c r="A10" s="11">
        <v>13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9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101.5</v>
      </c>
      <c r="F11" s="98">
        <v>15</v>
      </c>
      <c r="G11" s="10">
        <f t="shared" si="0"/>
        <v>37.5</v>
      </c>
      <c r="H11" s="9">
        <f t="shared" si="1"/>
        <v>139</v>
      </c>
      <c r="I11" s="28">
        <v>8</v>
      </c>
      <c r="J11" s="97">
        <v>109</v>
      </c>
      <c r="K11" s="98">
        <v>68</v>
      </c>
      <c r="L11" s="10">
        <f t="shared" si="2"/>
        <v>170</v>
      </c>
      <c r="M11" s="9">
        <f t="shared" si="3"/>
        <v>279</v>
      </c>
      <c r="N11" s="28">
        <v>11</v>
      </c>
      <c r="O11" s="21">
        <f t="shared" si="4"/>
        <v>210.5</v>
      </c>
      <c r="P11" s="97">
        <f t="shared" si="5"/>
        <v>207.5</v>
      </c>
      <c r="Q11" s="10">
        <f t="shared" si="6"/>
        <v>418</v>
      </c>
      <c r="R11" s="107">
        <f t="shared" si="7"/>
        <v>19</v>
      </c>
      <c r="S11" s="135"/>
      <c r="T11" s="108"/>
      <c r="U11" s="103">
        <f t="shared" si="8"/>
        <v>19</v>
      </c>
    </row>
    <row r="12" spans="1:21" ht="12.75">
      <c r="A12" s="11">
        <v>6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-25</v>
      </c>
      <c r="F12" s="98">
        <v>96</v>
      </c>
      <c r="G12" s="10">
        <f t="shared" si="0"/>
        <v>240</v>
      </c>
      <c r="H12" s="9">
        <f t="shared" si="1"/>
        <v>215</v>
      </c>
      <c r="I12" s="28">
        <v>11</v>
      </c>
      <c r="J12" s="97">
        <v>1.5</v>
      </c>
      <c r="K12" s="98">
        <v>93</v>
      </c>
      <c r="L12" s="10">
        <f t="shared" si="2"/>
        <v>232.5</v>
      </c>
      <c r="M12" s="9">
        <f t="shared" si="3"/>
        <v>234</v>
      </c>
      <c r="N12" s="28">
        <v>9</v>
      </c>
      <c r="O12" s="21">
        <f t="shared" si="4"/>
        <v>-23.5</v>
      </c>
      <c r="P12" s="97">
        <f t="shared" si="5"/>
        <v>472.5</v>
      </c>
      <c r="Q12" s="10">
        <f t="shared" si="6"/>
        <v>449</v>
      </c>
      <c r="R12" s="107">
        <f t="shared" si="7"/>
        <v>20</v>
      </c>
      <c r="S12" s="135">
        <v>1</v>
      </c>
      <c r="T12" s="108"/>
      <c r="U12" s="103">
        <f t="shared" si="8"/>
        <v>21</v>
      </c>
    </row>
    <row r="13" spans="1:21" ht="12.75">
      <c r="A13" s="11">
        <v>12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21</v>
      </c>
      <c r="F13" s="98">
        <v>0</v>
      </c>
      <c r="G13" s="10">
        <f t="shared" si="0"/>
        <v>0</v>
      </c>
      <c r="H13" s="9">
        <f t="shared" si="1"/>
        <v>21</v>
      </c>
      <c r="I13" s="28">
        <v>5</v>
      </c>
      <c r="J13" s="97">
        <v>302</v>
      </c>
      <c r="K13" s="98">
        <v>10</v>
      </c>
      <c r="L13" s="10">
        <f t="shared" si="2"/>
        <v>25</v>
      </c>
      <c r="M13" s="9">
        <f t="shared" si="3"/>
        <v>327</v>
      </c>
      <c r="N13" s="28">
        <v>13</v>
      </c>
      <c r="O13" s="21">
        <f t="shared" si="4"/>
        <v>323</v>
      </c>
      <c r="P13" s="97">
        <f t="shared" si="5"/>
        <v>25</v>
      </c>
      <c r="Q13" s="10">
        <f t="shared" si="6"/>
        <v>348</v>
      </c>
      <c r="R13" s="107">
        <f t="shared" si="7"/>
        <v>18</v>
      </c>
      <c r="S13" s="135"/>
      <c r="T13" s="108"/>
      <c r="U13" s="103">
        <f t="shared" si="8"/>
        <v>18</v>
      </c>
    </row>
    <row r="14" spans="1:21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17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7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41.5</v>
      </c>
      <c r="F18" s="98">
        <v>64</v>
      </c>
      <c r="G18" s="10">
        <f t="shared" si="0"/>
        <v>160</v>
      </c>
      <c r="H18" s="9">
        <f t="shared" si="1"/>
        <v>201.5</v>
      </c>
      <c r="I18" s="28">
        <v>10</v>
      </c>
      <c r="J18" s="97">
        <v>-41</v>
      </c>
      <c r="K18" s="98">
        <v>96</v>
      </c>
      <c r="L18" s="10">
        <f t="shared" si="2"/>
        <v>240</v>
      </c>
      <c r="M18" s="9">
        <f t="shared" si="3"/>
        <v>199</v>
      </c>
      <c r="N18" s="28">
        <v>8</v>
      </c>
      <c r="O18" s="21">
        <f t="shared" si="4"/>
        <v>0.5</v>
      </c>
      <c r="P18" s="97">
        <f t="shared" si="5"/>
        <v>400</v>
      </c>
      <c r="Q18" s="10">
        <f t="shared" si="6"/>
        <v>400.5</v>
      </c>
      <c r="R18" s="107">
        <f t="shared" si="7"/>
        <v>18</v>
      </c>
      <c r="S18" s="135"/>
      <c r="T18" s="108">
        <v>2</v>
      </c>
      <c r="U18" s="103">
        <f t="shared" si="8"/>
        <v>20</v>
      </c>
    </row>
    <row r="19" spans="1:21" ht="12.75">
      <c r="A19" s="11">
        <v>11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62.5</v>
      </c>
      <c r="F19" s="98">
        <v>0</v>
      </c>
      <c r="G19" s="10">
        <f t="shared" si="0"/>
        <v>0</v>
      </c>
      <c r="H19" s="9">
        <f t="shared" si="1"/>
        <v>62.5</v>
      </c>
      <c r="I19" s="28">
        <v>6</v>
      </c>
      <c r="J19" s="97">
        <v>-40</v>
      </c>
      <c r="K19" s="98">
        <v>20</v>
      </c>
      <c r="L19" s="10">
        <f t="shared" si="2"/>
        <v>50</v>
      </c>
      <c r="M19" s="9">
        <f t="shared" si="3"/>
        <v>10</v>
      </c>
      <c r="N19" s="28">
        <v>5</v>
      </c>
      <c r="O19" s="21">
        <f t="shared" si="4"/>
        <v>22.5</v>
      </c>
      <c r="P19" s="97">
        <f t="shared" si="5"/>
        <v>50</v>
      </c>
      <c r="Q19" s="10">
        <f t="shared" si="6"/>
        <v>72.5</v>
      </c>
      <c r="R19" s="107">
        <f t="shared" si="7"/>
        <v>11</v>
      </c>
      <c r="S19" s="135"/>
      <c r="T19" s="108"/>
      <c r="U19" s="103">
        <f t="shared" si="8"/>
        <v>11</v>
      </c>
    </row>
    <row r="20" spans="1:21" ht="12.75">
      <c r="A20" s="11">
        <v>18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30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-726.5</v>
      </c>
      <c r="F21" s="98">
        <v>0</v>
      </c>
      <c r="G21" s="10">
        <f t="shared" si="0"/>
        <v>0</v>
      </c>
      <c r="H21" s="9">
        <f t="shared" si="1"/>
        <v>-726.5</v>
      </c>
      <c r="I21" s="28">
        <v>1</v>
      </c>
      <c r="J21" s="97">
        <v>-153</v>
      </c>
      <c r="K21" s="98">
        <v>13</v>
      </c>
      <c r="L21" s="10">
        <f t="shared" si="2"/>
        <v>32.5</v>
      </c>
      <c r="M21" s="9">
        <f t="shared" si="3"/>
        <v>-120.5</v>
      </c>
      <c r="N21" s="28">
        <v>4</v>
      </c>
      <c r="O21" s="21">
        <f t="shared" si="4"/>
        <v>-879.5</v>
      </c>
      <c r="P21" s="97">
        <f t="shared" si="5"/>
        <v>32.5</v>
      </c>
      <c r="Q21" s="10">
        <f t="shared" si="6"/>
        <v>-847</v>
      </c>
      <c r="R21" s="107">
        <f t="shared" si="7"/>
        <v>5</v>
      </c>
      <c r="S21" s="135"/>
      <c r="T21" s="108"/>
      <c r="U21" s="103">
        <f t="shared" si="8"/>
        <v>5</v>
      </c>
    </row>
    <row r="22" spans="1:21" ht="12.75">
      <c r="A22" s="11">
        <v>19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20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5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30.5</v>
      </c>
      <c r="F24" s="98">
        <v>84</v>
      </c>
      <c r="G24" s="10">
        <f t="shared" si="0"/>
        <v>210</v>
      </c>
      <c r="H24" s="9">
        <f t="shared" si="1"/>
        <v>240.5</v>
      </c>
      <c r="I24" s="28">
        <v>12</v>
      </c>
      <c r="J24" s="97">
        <v>-104</v>
      </c>
      <c r="K24" s="98">
        <v>76</v>
      </c>
      <c r="L24" s="10">
        <f t="shared" si="2"/>
        <v>190</v>
      </c>
      <c r="M24" s="9">
        <f t="shared" si="3"/>
        <v>86</v>
      </c>
      <c r="N24" s="28">
        <v>7</v>
      </c>
      <c r="O24" s="21">
        <f t="shared" si="4"/>
        <v>-73.5</v>
      </c>
      <c r="P24" s="97">
        <f t="shared" si="5"/>
        <v>400</v>
      </c>
      <c r="Q24" s="10">
        <f t="shared" si="6"/>
        <v>326.5</v>
      </c>
      <c r="R24" s="107">
        <f t="shared" si="7"/>
        <v>19</v>
      </c>
      <c r="S24" s="135"/>
      <c r="T24" s="108"/>
      <c r="U24" s="103">
        <f t="shared" si="8"/>
        <v>19</v>
      </c>
    </row>
    <row r="25" spans="1:21" ht="12.75">
      <c r="A25" s="11">
        <v>3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108.5</v>
      </c>
      <c r="F25" s="98">
        <v>90</v>
      </c>
      <c r="G25" s="10">
        <f t="shared" si="0"/>
        <v>225</v>
      </c>
      <c r="H25" s="9">
        <f t="shared" si="1"/>
        <v>333.5</v>
      </c>
      <c r="I25" s="28">
        <v>14</v>
      </c>
      <c r="J25" s="97">
        <v>7.5</v>
      </c>
      <c r="K25" s="98">
        <v>18</v>
      </c>
      <c r="L25" s="10">
        <f t="shared" si="2"/>
        <v>45</v>
      </c>
      <c r="M25" s="9">
        <f t="shared" si="3"/>
        <v>52.5</v>
      </c>
      <c r="N25" s="28">
        <v>6</v>
      </c>
      <c r="O25" s="21">
        <f t="shared" si="4"/>
        <v>116</v>
      </c>
      <c r="P25" s="97">
        <f t="shared" si="5"/>
        <v>270</v>
      </c>
      <c r="Q25" s="10">
        <f t="shared" si="6"/>
        <v>386</v>
      </c>
      <c r="R25" s="107">
        <f t="shared" si="7"/>
        <v>20</v>
      </c>
      <c r="S25" s="135"/>
      <c r="T25" s="108"/>
      <c r="U25" s="103">
        <f t="shared" si="8"/>
        <v>20</v>
      </c>
    </row>
    <row r="26" spans="1:21" ht="12.75">
      <c r="A26" s="11">
        <v>2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391</v>
      </c>
      <c r="F26" s="98">
        <v>48</v>
      </c>
      <c r="G26" s="10">
        <f t="shared" si="0"/>
        <v>120</v>
      </c>
      <c r="H26" s="9">
        <f t="shared" si="1"/>
        <v>511</v>
      </c>
      <c r="I26" s="28">
        <v>15</v>
      </c>
      <c r="J26" s="97">
        <v>303.5</v>
      </c>
      <c r="K26" s="98">
        <v>78</v>
      </c>
      <c r="L26" s="10">
        <f t="shared" si="2"/>
        <v>195</v>
      </c>
      <c r="M26" s="9">
        <f t="shared" si="3"/>
        <v>498.5</v>
      </c>
      <c r="N26" s="28">
        <v>14</v>
      </c>
      <c r="O26" s="21">
        <f t="shared" si="4"/>
        <v>694.5</v>
      </c>
      <c r="P26" s="97">
        <f t="shared" si="5"/>
        <v>315</v>
      </c>
      <c r="Q26" s="10">
        <f t="shared" si="6"/>
        <v>1009.5</v>
      </c>
      <c r="R26" s="107">
        <f t="shared" si="7"/>
        <v>29</v>
      </c>
      <c r="S26" s="135">
        <v>3</v>
      </c>
      <c r="T26" s="108">
        <v>1</v>
      </c>
      <c r="U26" s="103">
        <f t="shared" si="8"/>
        <v>33</v>
      </c>
    </row>
    <row r="27" spans="1:21" ht="12.75">
      <c r="A27" s="11">
        <v>10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47.5</v>
      </c>
      <c r="F27" s="98">
        <v>20</v>
      </c>
      <c r="G27" s="10">
        <f t="shared" si="0"/>
        <v>50</v>
      </c>
      <c r="H27" s="9">
        <f t="shared" si="1"/>
        <v>97.5</v>
      </c>
      <c r="I27" s="28">
        <v>7</v>
      </c>
      <c r="J27" s="97">
        <v>-371</v>
      </c>
      <c r="K27" s="98">
        <v>90</v>
      </c>
      <c r="L27" s="10">
        <f t="shared" si="2"/>
        <v>225</v>
      </c>
      <c r="M27" s="9">
        <f t="shared" si="3"/>
        <v>-146</v>
      </c>
      <c r="N27" s="28">
        <v>3</v>
      </c>
      <c r="O27" s="21">
        <f t="shared" si="4"/>
        <v>-323.5</v>
      </c>
      <c r="P27" s="97">
        <f t="shared" si="5"/>
        <v>275</v>
      </c>
      <c r="Q27" s="10">
        <f t="shared" si="6"/>
        <v>-48.5</v>
      </c>
      <c r="R27" s="107">
        <f t="shared" si="7"/>
        <v>10</v>
      </c>
      <c r="S27" s="135"/>
      <c r="T27" s="108"/>
      <c r="U27" s="103">
        <f t="shared" si="8"/>
        <v>10</v>
      </c>
    </row>
    <row r="28" spans="1:21" ht="12.75">
      <c r="A28" s="11">
        <v>4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237</v>
      </c>
      <c r="F28" s="98">
        <v>6</v>
      </c>
      <c r="G28" s="10">
        <f t="shared" si="0"/>
        <v>15</v>
      </c>
      <c r="H28" s="9">
        <f t="shared" si="1"/>
        <v>252</v>
      </c>
      <c r="I28" s="28">
        <v>13</v>
      </c>
      <c r="J28" s="97">
        <v>-541.5</v>
      </c>
      <c r="K28" s="98">
        <v>27</v>
      </c>
      <c r="L28" s="10">
        <f t="shared" si="2"/>
        <v>67.5</v>
      </c>
      <c r="M28" s="9">
        <f t="shared" si="3"/>
        <v>-474</v>
      </c>
      <c r="N28" s="28">
        <v>2</v>
      </c>
      <c r="O28" s="21">
        <f t="shared" si="4"/>
        <v>-304.5</v>
      </c>
      <c r="P28" s="97">
        <f t="shared" si="5"/>
        <v>82.5</v>
      </c>
      <c r="Q28" s="10">
        <f t="shared" si="6"/>
        <v>-222</v>
      </c>
      <c r="R28" s="107">
        <f t="shared" si="7"/>
        <v>15</v>
      </c>
      <c r="S28" s="135"/>
      <c r="T28" s="108"/>
      <c r="U28" s="103">
        <f t="shared" si="8"/>
        <v>15</v>
      </c>
    </row>
    <row r="29" spans="1:21" ht="12.75">
      <c r="A29" s="11">
        <v>29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-369</v>
      </c>
      <c r="F29" s="98">
        <v>36</v>
      </c>
      <c r="G29" s="10">
        <f t="shared" si="0"/>
        <v>90</v>
      </c>
      <c r="H29" s="9">
        <f t="shared" si="1"/>
        <v>-279</v>
      </c>
      <c r="I29" s="28">
        <v>2</v>
      </c>
      <c r="J29" s="97">
        <v>506</v>
      </c>
      <c r="K29" s="98">
        <v>192</v>
      </c>
      <c r="L29" s="10">
        <f t="shared" si="2"/>
        <v>480</v>
      </c>
      <c r="M29" s="9">
        <f t="shared" si="3"/>
        <v>986</v>
      </c>
      <c r="N29" s="28">
        <v>16</v>
      </c>
      <c r="O29" s="21">
        <f t="shared" si="4"/>
        <v>137</v>
      </c>
      <c r="P29" s="97">
        <f t="shared" si="5"/>
        <v>570</v>
      </c>
      <c r="Q29" s="10">
        <f t="shared" si="6"/>
        <v>707</v>
      </c>
      <c r="R29" s="107">
        <f t="shared" si="7"/>
        <v>18</v>
      </c>
      <c r="S29" s="135"/>
      <c r="T29" s="108">
        <v>3</v>
      </c>
      <c r="U29" s="103">
        <f t="shared" si="8"/>
        <v>21</v>
      </c>
    </row>
    <row r="30" spans="1:21" ht="12.75">
      <c r="A30" s="11">
        <v>21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22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23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24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25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26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1597.5</v>
      </c>
      <c r="H36" s="8"/>
      <c r="I36" s="8"/>
      <c r="J36" s="8">
        <f>SUM(J6:J35)</f>
        <v>0</v>
      </c>
      <c r="K36" s="8"/>
      <c r="L36" s="8">
        <f>SUM(L6:L35)</f>
        <v>2432.5</v>
      </c>
      <c r="M36" s="8"/>
      <c r="N36" s="8"/>
      <c r="O36" s="8">
        <f>SUM(O6:O35)</f>
        <v>0</v>
      </c>
      <c r="P36" s="8">
        <f>SUM(P6:P35)</f>
        <v>4030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203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205</v>
      </c>
      <c r="C40" s="52"/>
      <c r="D40" s="52"/>
      <c r="E40" s="52"/>
      <c r="F40" s="52"/>
      <c r="H40" s="53">
        <v>55</v>
      </c>
      <c r="I40" s="202" t="s">
        <v>207</v>
      </c>
      <c r="J40" s="202"/>
      <c r="K40" s="200" t="s">
        <v>208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204</v>
      </c>
      <c r="C41" s="56"/>
      <c r="D41" s="56"/>
      <c r="E41" s="56"/>
      <c r="F41" s="56"/>
      <c r="H41" s="54">
        <v>60</v>
      </c>
      <c r="I41" s="199" t="s">
        <v>176</v>
      </c>
      <c r="J41" s="199"/>
      <c r="K41" s="201" t="s">
        <v>185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 t="s">
        <v>206</v>
      </c>
      <c r="C42" s="52"/>
      <c r="D42" s="52"/>
      <c r="E42" s="52"/>
      <c r="F42" s="52"/>
      <c r="H42" s="53">
        <v>52</v>
      </c>
      <c r="I42" s="202" t="s">
        <v>165</v>
      </c>
      <c r="J42" s="202"/>
      <c r="K42" s="200" t="s">
        <v>214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>
        <v>90</v>
      </c>
      <c r="I43" s="199" t="s">
        <v>176</v>
      </c>
      <c r="J43" s="199"/>
      <c r="K43" s="201" t="s">
        <v>213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>
        <v>52</v>
      </c>
      <c r="I44" s="202" t="s">
        <v>202</v>
      </c>
      <c r="J44" s="202"/>
      <c r="K44" s="200" t="s">
        <v>214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209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210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211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 t="s">
        <v>212</v>
      </c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3.5" customHeight="1">
      <c r="A49" s="1"/>
      <c r="B49" s="2"/>
      <c r="S49" s="1"/>
      <c r="T49" s="1"/>
      <c r="U49" s="1"/>
    </row>
    <row r="50" spans="19:21" ht="13.5" customHeight="1">
      <c r="S50" s="1"/>
      <c r="T50" s="1"/>
      <c r="U50" s="1"/>
    </row>
    <row r="51" spans="19:21" ht="12.75"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2"/>
  <dimension ref="A1:X39"/>
  <sheetViews>
    <sheetView showGridLines="0" zoomScale="85" zoomScaleNormal="85" workbookViewId="0" topLeftCell="A1">
      <selection activeCell="D38" sqref="D3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215</v>
      </c>
      <c r="D4" s="27" t="s">
        <v>19</v>
      </c>
      <c r="E4" s="205" t="s">
        <v>76</v>
      </c>
      <c r="F4" s="206"/>
      <c r="G4" s="206"/>
      <c r="H4" s="206"/>
      <c r="I4" s="206"/>
      <c r="J4" s="207" t="s">
        <v>77</v>
      </c>
      <c r="K4" s="208"/>
      <c r="L4" s="208"/>
      <c r="M4" s="208"/>
      <c r="N4" s="209"/>
      <c r="O4" s="215" t="s">
        <v>28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HRÁČI!B23</f>
        <v>121</v>
      </c>
      <c r="C6" s="95" t="str">
        <f>HRÁČI!C23</f>
        <v>Svätojánsky</v>
      </c>
      <c r="D6" s="96" t="str">
        <f>HRÁČI!D23</f>
        <v>Daniel</v>
      </c>
      <c r="E6" s="97">
        <v>391</v>
      </c>
      <c r="F6" s="98">
        <v>48</v>
      </c>
      <c r="G6" s="99">
        <f aca="true" t="shared" si="0" ref="G6:G21">F6*2.5</f>
        <v>120</v>
      </c>
      <c r="H6" s="13">
        <f aca="true" t="shared" si="1" ref="H6:H21">E6+G6</f>
        <v>511</v>
      </c>
      <c r="I6" s="28">
        <v>15</v>
      </c>
      <c r="J6" s="97">
        <v>303.5</v>
      </c>
      <c r="K6" s="98">
        <v>78</v>
      </c>
      <c r="L6" s="10">
        <f aca="true" t="shared" si="2" ref="L6:L21">K6*2.5</f>
        <v>195</v>
      </c>
      <c r="M6" s="13">
        <f aca="true" t="shared" si="3" ref="M6:M21">J6+L6</f>
        <v>498.5</v>
      </c>
      <c r="N6" s="28">
        <v>14</v>
      </c>
      <c r="O6" s="20">
        <f aca="true" t="shared" si="4" ref="O6:O21">E6+J6</f>
        <v>694.5</v>
      </c>
      <c r="P6" s="100">
        <f aca="true" t="shared" si="5" ref="P6:P21">G6+L6</f>
        <v>315</v>
      </c>
      <c r="Q6" s="99">
        <f aca="true" t="shared" si="6" ref="Q6:Q21">H6+M6</f>
        <v>1009.5</v>
      </c>
      <c r="R6" s="101">
        <f aca="true" t="shared" si="7" ref="R6:R21">I6+N6</f>
        <v>29</v>
      </c>
      <c r="S6" s="134">
        <v>3</v>
      </c>
      <c r="T6" s="102">
        <v>1</v>
      </c>
      <c r="U6" s="103">
        <f aca="true" t="shared" si="8" ref="U6:U21">R6+S6+T6</f>
        <v>33</v>
      </c>
      <c r="X6" s="26"/>
    </row>
    <row r="7" spans="1:21" ht="12.75">
      <c r="A7" s="11">
        <v>2</v>
      </c>
      <c r="B7" s="104">
        <f>HRÁČI!B5</f>
        <v>103</v>
      </c>
      <c r="C7" s="105" t="str">
        <f>HRÁČI!C5</f>
        <v>Kazimír </v>
      </c>
      <c r="D7" s="106" t="str">
        <f>HRÁČI!D5</f>
        <v>Jozef</v>
      </c>
      <c r="E7" s="97">
        <v>537.5</v>
      </c>
      <c r="F7" s="98">
        <v>69</v>
      </c>
      <c r="G7" s="10">
        <f t="shared" si="0"/>
        <v>172.5</v>
      </c>
      <c r="H7" s="9">
        <f t="shared" si="1"/>
        <v>710</v>
      </c>
      <c r="I7" s="28">
        <v>16</v>
      </c>
      <c r="J7" s="97">
        <v>230.5</v>
      </c>
      <c r="K7" s="98">
        <v>26</v>
      </c>
      <c r="L7" s="10">
        <f t="shared" si="2"/>
        <v>65</v>
      </c>
      <c r="M7" s="9">
        <f t="shared" si="3"/>
        <v>295.5</v>
      </c>
      <c r="N7" s="28">
        <v>12</v>
      </c>
      <c r="O7" s="21">
        <f t="shared" si="4"/>
        <v>768</v>
      </c>
      <c r="P7" s="97">
        <f t="shared" si="5"/>
        <v>237.5</v>
      </c>
      <c r="Q7" s="10">
        <f t="shared" si="6"/>
        <v>1005.5</v>
      </c>
      <c r="R7" s="107">
        <f t="shared" si="7"/>
        <v>28</v>
      </c>
      <c r="S7" s="135">
        <v>2</v>
      </c>
      <c r="T7" s="108"/>
      <c r="U7" s="103">
        <f t="shared" si="8"/>
        <v>30</v>
      </c>
    </row>
    <row r="8" spans="1:21" ht="12.75">
      <c r="A8" s="11">
        <v>3</v>
      </c>
      <c r="B8" s="104">
        <f>HRÁČI!B9</f>
        <v>107</v>
      </c>
      <c r="C8" s="105" t="str">
        <f>HRÁČI!C9</f>
        <v>Hegyi </v>
      </c>
      <c r="D8" s="106" t="str">
        <f>HRÁČI!D9</f>
        <v>Juraj</v>
      </c>
      <c r="E8" s="97">
        <v>-25</v>
      </c>
      <c r="F8" s="98">
        <v>96</v>
      </c>
      <c r="G8" s="10">
        <f t="shared" si="0"/>
        <v>240</v>
      </c>
      <c r="H8" s="9">
        <f t="shared" si="1"/>
        <v>215</v>
      </c>
      <c r="I8" s="28">
        <v>11</v>
      </c>
      <c r="J8" s="97">
        <v>1.5</v>
      </c>
      <c r="K8" s="98">
        <v>93</v>
      </c>
      <c r="L8" s="10">
        <f t="shared" si="2"/>
        <v>232.5</v>
      </c>
      <c r="M8" s="9">
        <f t="shared" si="3"/>
        <v>234</v>
      </c>
      <c r="N8" s="28">
        <v>9</v>
      </c>
      <c r="O8" s="21">
        <f t="shared" si="4"/>
        <v>-23.5</v>
      </c>
      <c r="P8" s="97">
        <f t="shared" si="5"/>
        <v>472.5</v>
      </c>
      <c r="Q8" s="10">
        <f t="shared" si="6"/>
        <v>449</v>
      </c>
      <c r="R8" s="107">
        <f t="shared" si="7"/>
        <v>20</v>
      </c>
      <c r="S8" s="135">
        <v>1</v>
      </c>
      <c r="T8" s="108"/>
      <c r="U8" s="103">
        <f t="shared" si="8"/>
        <v>21</v>
      </c>
    </row>
    <row r="9" spans="1:21" ht="12.75">
      <c r="A9" s="11">
        <v>4</v>
      </c>
      <c r="B9" s="104">
        <f>HRÁČI!B22</f>
        <v>120</v>
      </c>
      <c r="C9" s="105" t="str">
        <f>HRÁČI!C22</f>
        <v>Urban</v>
      </c>
      <c r="D9" s="106" t="str">
        <f>HRÁČI!D22</f>
        <v>Daniel</v>
      </c>
      <c r="E9" s="97">
        <v>108.5</v>
      </c>
      <c r="F9" s="98">
        <v>90</v>
      </c>
      <c r="G9" s="10">
        <f t="shared" si="0"/>
        <v>225</v>
      </c>
      <c r="H9" s="9">
        <f t="shared" si="1"/>
        <v>333.5</v>
      </c>
      <c r="I9" s="28">
        <v>14</v>
      </c>
      <c r="J9" s="97">
        <v>7.5</v>
      </c>
      <c r="K9" s="98">
        <v>18</v>
      </c>
      <c r="L9" s="10">
        <f t="shared" si="2"/>
        <v>45</v>
      </c>
      <c r="M9" s="9">
        <f t="shared" si="3"/>
        <v>52.5</v>
      </c>
      <c r="N9" s="28">
        <v>6</v>
      </c>
      <c r="O9" s="21">
        <f t="shared" si="4"/>
        <v>116</v>
      </c>
      <c r="P9" s="97">
        <f t="shared" si="5"/>
        <v>270</v>
      </c>
      <c r="Q9" s="10">
        <f t="shared" si="6"/>
        <v>386</v>
      </c>
      <c r="R9" s="107">
        <f t="shared" si="7"/>
        <v>20</v>
      </c>
      <c r="S9" s="135"/>
      <c r="T9" s="108"/>
      <c r="U9" s="103">
        <f t="shared" si="8"/>
        <v>20</v>
      </c>
    </row>
    <row r="10" spans="1:21" ht="12.75">
      <c r="A10" s="11">
        <v>5</v>
      </c>
      <c r="B10" s="104">
        <f>HRÁČI!B4</f>
        <v>102</v>
      </c>
      <c r="C10" s="105" t="str">
        <f>HRÁČI!C4</f>
        <v>Leskovský  </v>
      </c>
      <c r="D10" s="106" t="str">
        <f>HRÁČI!D4</f>
        <v>Roman</v>
      </c>
      <c r="E10" s="97">
        <v>-413.5</v>
      </c>
      <c r="F10" s="98">
        <v>99</v>
      </c>
      <c r="G10" s="10">
        <f t="shared" si="0"/>
        <v>247.5</v>
      </c>
      <c r="H10" s="9">
        <f t="shared" si="1"/>
        <v>-166</v>
      </c>
      <c r="I10" s="28">
        <v>4</v>
      </c>
      <c r="J10" s="97">
        <v>354</v>
      </c>
      <c r="K10" s="98">
        <v>117</v>
      </c>
      <c r="L10" s="10">
        <f t="shared" si="2"/>
        <v>292.5</v>
      </c>
      <c r="M10" s="9">
        <f t="shared" si="3"/>
        <v>646.5</v>
      </c>
      <c r="N10" s="28">
        <v>15</v>
      </c>
      <c r="O10" s="21">
        <f t="shared" si="4"/>
        <v>-59.5</v>
      </c>
      <c r="P10" s="97">
        <f t="shared" si="5"/>
        <v>540</v>
      </c>
      <c r="Q10" s="10">
        <f t="shared" si="6"/>
        <v>480.5</v>
      </c>
      <c r="R10" s="107">
        <f t="shared" si="7"/>
        <v>19</v>
      </c>
      <c r="S10" s="135"/>
      <c r="T10" s="108"/>
      <c r="U10" s="103">
        <f t="shared" si="8"/>
        <v>19</v>
      </c>
    </row>
    <row r="11" spans="1:21" ht="12.75">
      <c r="A11" s="11">
        <v>6</v>
      </c>
      <c r="B11" s="104">
        <f>HRÁČI!B6</f>
        <v>104</v>
      </c>
      <c r="C11" s="105" t="str">
        <f>HRÁČI!C6</f>
        <v>Vavrík  </v>
      </c>
      <c r="D11" s="106" t="str">
        <f>HRÁČI!D6</f>
        <v>Roman</v>
      </c>
      <c r="E11" s="97">
        <v>147.5</v>
      </c>
      <c r="F11" s="98">
        <v>12</v>
      </c>
      <c r="G11" s="10">
        <f t="shared" si="0"/>
        <v>30</v>
      </c>
      <c r="H11" s="9">
        <f t="shared" si="1"/>
        <v>177.5</v>
      </c>
      <c r="I11" s="28">
        <v>9</v>
      </c>
      <c r="J11" s="97">
        <v>143.5</v>
      </c>
      <c r="K11" s="98">
        <v>48</v>
      </c>
      <c r="L11" s="10">
        <f t="shared" si="2"/>
        <v>120</v>
      </c>
      <c r="M11" s="9">
        <f t="shared" si="3"/>
        <v>263.5</v>
      </c>
      <c r="N11" s="28">
        <v>10</v>
      </c>
      <c r="O11" s="21">
        <f t="shared" si="4"/>
        <v>291</v>
      </c>
      <c r="P11" s="97">
        <f t="shared" si="5"/>
        <v>150</v>
      </c>
      <c r="Q11" s="10">
        <f t="shared" si="6"/>
        <v>441</v>
      </c>
      <c r="R11" s="107">
        <f t="shared" si="7"/>
        <v>19</v>
      </c>
      <c r="S11" s="135"/>
      <c r="T11" s="108"/>
      <c r="U11" s="103">
        <f t="shared" si="8"/>
        <v>19</v>
      </c>
    </row>
    <row r="12" spans="1:21" ht="12.75">
      <c r="A12" s="11">
        <v>7</v>
      </c>
      <c r="B12" s="104">
        <f>HRÁČI!B8</f>
        <v>106</v>
      </c>
      <c r="C12" s="105" t="str">
        <f>HRÁČI!C8</f>
        <v>Bisák </v>
      </c>
      <c r="D12" s="106" t="str">
        <f>HRÁČI!D8</f>
        <v>Viliam</v>
      </c>
      <c r="E12" s="97">
        <v>101.5</v>
      </c>
      <c r="F12" s="98">
        <v>15</v>
      </c>
      <c r="G12" s="10">
        <f t="shared" si="0"/>
        <v>37.5</v>
      </c>
      <c r="H12" s="9">
        <f t="shared" si="1"/>
        <v>139</v>
      </c>
      <c r="I12" s="28">
        <v>8</v>
      </c>
      <c r="J12" s="97">
        <v>109</v>
      </c>
      <c r="K12" s="98">
        <v>68</v>
      </c>
      <c r="L12" s="10">
        <f t="shared" si="2"/>
        <v>170</v>
      </c>
      <c r="M12" s="9">
        <f t="shared" si="3"/>
        <v>279</v>
      </c>
      <c r="N12" s="28">
        <v>11</v>
      </c>
      <c r="O12" s="21">
        <f t="shared" si="4"/>
        <v>210.5</v>
      </c>
      <c r="P12" s="97">
        <f t="shared" si="5"/>
        <v>207.5</v>
      </c>
      <c r="Q12" s="10">
        <f t="shared" si="6"/>
        <v>418</v>
      </c>
      <c r="R12" s="107">
        <f t="shared" si="7"/>
        <v>19</v>
      </c>
      <c r="S12" s="135"/>
      <c r="T12" s="108"/>
      <c r="U12" s="103">
        <f t="shared" si="8"/>
        <v>19</v>
      </c>
    </row>
    <row r="13" spans="1:21" ht="12.75">
      <c r="A13" s="11">
        <v>8</v>
      </c>
      <c r="B13" s="104">
        <f>HRÁČI!B21</f>
        <v>119</v>
      </c>
      <c r="C13" s="105" t="str">
        <f>HRÁČI!C21</f>
        <v>Češek</v>
      </c>
      <c r="D13" s="106" t="str">
        <f>HRÁČI!D21</f>
        <v>Ján</v>
      </c>
      <c r="E13" s="97">
        <v>30.5</v>
      </c>
      <c r="F13" s="98">
        <v>84</v>
      </c>
      <c r="G13" s="10">
        <f t="shared" si="0"/>
        <v>210</v>
      </c>
      <c r="H13" s="9">
        <f t="shared" si="1"/>
        <v>240.5</v>
      </c>
      <c r="I13" s="28">
        <v>12</v>
      </c>
      <c r="J13" s="97">
        <v>-104</v>
      </c>
      <c r="K13" s="98">
        <v>76</v>
      </c>
      <c r="L13" s="10">
        <f t="shared" si="2"/>
        <v>190</v>
      </c>
      <c r="M13" s="9">
        <f t="shared" si="3"/>
        <v>86</v>
      </c>
      <c r="N13" s="28">
        <v>7</v>
      </c>
      <c r="O13" s="21">
        <f t="shared" si="4"/>
        <v>-73.5</v>
      </c>
      <c r="P13" s="97">
        <f t="shared" si="5"/>
        <v>400</v>
      </c>
      <c r="Q13" s="10">
        <f t="shared" si="6"/>
        <v>326.5</v>
      </c>
      <c r="R13" s="107">
        <f t="shared" si="7"/>
        <v>19</v>
      </c>
      <c r="S13" s="135"/>
      <c r="T13" s="108"/>
      <c r="U13" s="103">
        <f t="shared" si="8"/>
        <v>19</v>
      </c>
    </row>
    <row r="14" spans="1:21" ht="12.75">
      <c r="A14" s="11">
        <v>9</v>
      </c>
      <c r="B14" s="104">
        <f>HRÁČI!B26</f>
        <v>224</v>
      </c>
      <c r="C14" s="105" t="str">
        <f>HRÁČI!C26</f>
        <v>Biely</v>
      </c>
      <c r="D14" s="106" t="str">
        <f>HRÁČI!D26</f>
        <v>Peter</v>
      </c>
      <c r="E14" s="97">
        <v>-369</v>
      </c>
      <c r="F14" s="98">
        <v>36</v>
      </c>
      <c r="G14" s="10">
        <f t="shared" si="0"/>
        <v>90</v>
      </c>
      <c r="H14" s="9">
        <f t="shared" si="1"/>
        <v>-279</v>
      </c>
      <c r="I14" s="28">
        <v>2</v>
      </c>
      <c r="J14" s="97">
        <v>506</v>
      </c>
      <c r="K14" s="98">
        <v>192</v>
      </c>
      <c r="L14" s="10">
        <f t="shared" si="2"/>
        <v>480</v>
      </c>
      <c r="M14" s="9">
        <f t="shared" si="3"/>
        <v>986</v>
      </c>
      <c r="N14" s="28">
        <v>16</v>
      </c>
      <c r="O14" s="21">
        <f t="shared" si="4"/>
        <v>137</v>
      </c>
      <c r="P14" s="97">
        <f t="shared" si="5"/>
        <v>570</v>
      </c>
      <c r="Q14" s="10">
        <f t="shared" si="6"/>
        <v>707</v>
      </c>
      <c r="R14" s="107">
        <f t="shared" si="7"/>
        <v>18</v>
      </c>
      <c r="S14" s="135"/>
      <c r="T14" s="108">
        <v>3</v>
      </c>
      <c r="U14" s="103">
        <f t="shared" si="8"/>
        <v>21</v>
      </c>
    </row>
    <row r="15" spans="1:21" ht="12.75">
      <c r="A15" s="11">
        <v>10</v>
      </c>
      <c r="B15" s="104">
        <f>HRÁČI!B15</f>
        <v>113</v>
      </c>
      <c r="C15" s="105" t="str">
        <f>HRÁČI!C15</f>
        <v>Danics</v>
      </c>
      <c r="D15" s="106" t="str">
        <f>HRÁČI!D15</f>
        <v>Erich</v>
      </c>
      <c r="E15" s="97">
        <v>41.5</v>
      </c>
      <c r="F15" s="98">
        <v>64</v>
      </c>
      <c r="G15" s="10">
        <f t="shared" si="0"/>
        <v>160</v>
      </c>
      <c r="H15" s="9">
        <f t="shared" si="1"/>
        <v>201.5</v>
      </c>
      <c r="I15" s="28">
        <v>10</v>
      </c>
      <c r="J15" s="97">
        <v>-41</v>
      </c>
      <c r="K15" s="98">
        <v>96</v>
      </c>
      <c r="L15" s="10">
        <f t="shared" si="2"/>
        <v>240</v>
      </c>
      <c r="M15" s="9">
        <f t="shared" si="3"/>
        <v>199</v>
      </c>
      <c r="N15" s="28">
        <v>8</v>
      </c>
      <c r="O15" s="21">
        <f t="shared" si="4"/>
        <v>0.5</v>
      </c>
      <c r="P15" s="97">
        <f t="shared" si="5"/>
        <v>400</v>
      </c>
      <c r="Q15" s="10">
        <f t="shared" si="6"/>
        <v>400.5</v>
      </c>
      <c r="R15" s="107">
        <f t="shared" si="7"/>
        <v>18</v>
      </c>
      <c r="S15" s="135"/>
      <c r="T15" s="108">
        <v>2</v>
      </c>
      <c r="U15" s="103">
        <f t="shared" si="8"/>
        <v>20</v>
      </c>
    </row>
    <row r="16" spans="1:21" ht="12.75">
      <c r="A16" s="11">
        <v>11</v>
      </c>
      <c r="B16" s="104">
        <f>HRÁČI!B10</f>
        <v>108</v>
      </c>
      <c r="C16" s="105" t="str">
        <f>HRÁČI!C10</f>
        <v>Vavríková</v>
      </c>
      <c r="D16" s="106" t="str">
        <f>HRÁČI!D10</f>
        <v>Lucia</v>
      </c>
      <c r="E16" s="97">
        <v>21</v>
      </c>
      <c r="F16" s="98">
        <v>0</v>
      </c>
      <c r="G16" s="10">
        <f t="shared" si="0"/>
        <v>0</v>
      </c>
      <c r="H16" s="9">
        <f t="shared" si="1"/>
        <v>21</v>
      </c>
      <c r="I16" s="28">
        <v>5</v>
      </c>
      <c r="J16" s="97">
        <v>302</v>
      </c>
      <c r="K16" s="98">
        <v>10</v>
      </c>
      <c r="L16" s="10">
        <f t="shared" si="2"/>
        <v>25</v>
      </c>
      <c r="M16" s="9">
        <f t="shared" si="3"/>
        <v>327</v>
      </c>
      <c r="N16" s="28">
        <v>13</v>
      </c>
      <c r="O16" s="21">
        <f t="shared" si="4"/>
        <v>323</v>
      </c>
      <c r="P16" s="97">
        <f t="shared" si="5"/>
        <v>25</v>
      </c>
      <c r="Q16" s="10">
        <f t="shared" si="6"/>
        <v>348</v>
      </c>
      <c r="R16" s="107">
        <f t="shared" si="7"/>
        <v>18</v>
      </c>
      <c r="S16" s="135"/>
      <c r="T16" s="108"/>
      <c r="U16" s="103">
        <f t="shared" si="8"/>
        <v>18</v>
      </c>
    </row>
    <row r="17" spans="1:21" ht="12.75">
      <c r="A17" s="11">
        <v>12</v>
      </c>
      <c r="B17" s="104">
        <f>HRÁČI!B25</f>
        <v>123</v>
      </c>
      <c r="C17" s="105" t="str">
        <f>HRÁČI!C25</f>
        <v>Jamečný</v>
      </c>
      <c r="D17" s="106" t="str">
        <f>HRÁČI!D25</f>
        <v>Milan</v>
      </c>
      <c r="E17" s="97">
        <v>237</v>
      </c>
      <c r="F17" s="98">
        <v>6</v>
      </c>
      <c r="G17" s="10">
        <f t="shared" si="0"/>
        <v>15</v>
      </c>
      <c r="H17" s="9">
        <f t="shared" si="1"/>
        <v>252</v>
      </c>
      <c r="I17" s="28">
        <v>13</v>
      </c>
      <c r="J17" s="97">
        <v>-541.5</v>
      </c>
      <c r="K17" s="98">
        <v>27</v>
      </c>
      <c r="L17" s="10">
        <f t="shared" si="2"/>
        <v>67.5</v>
      </c>
      <c r="M17" s="9">
        <f t="shared" si="3"/>
        <v>-474</v>
      </c>
      <c r="N17" s="28">
        <v>2</v>
      </c>
      <c r="O17" s="21">
        <f t="shared" si="4"/>
        <v>-304.5</v>
      </c>
      <c r="P17" s="97">
        <f t="shared" si="5"/>
        <v>82.5</v>
      </c>
      <c r="Q17" s="10">
        <f t="shared" si="6"/>
        <v>-222</v>
      </c>
      <c r="R17" s="107">
        <f t="shared" si="7"/>
        <v>15</v>
      </c>
      <c r="S17" s="135"/>
      <c r="T17" s="108"/>
      <c r="U17" s="103">
        <f t="shared" si="8"/>
        <v>15</v>
      </c>
    </row>
    <row r="18" spans="1:21" ht="12.75">
      <c r="A18" s="11">
        <v>13</v>
      </c>
      <c r="B18" s="104">
        <f>HRÁČI!B16</f>
        <v>114</v>
      </c>
      <c r="C18" s="105" t="str">
        <f>HRÁČI!C16</f>
        <v>Pecov</v>
      </c>
      <c r="D18" s="106" t="str">
        <f>HRÁČI!D16</f>
        <v>Ivan</v>
      </c>
      <c r="E18" s="97">
        <v>62.5</v>
      </c>
      <c r="F18" s="98">
        <v>0</v>
      </c>
      <c r="G18" s="10">
        <f t="shared" si="0"/>
        <v>0</v>
      </c>
      <c r="H18" s="9">
        <f t="shared" si="1"/>
        <v>62.5</v>
      </c>
      <c r="I18" s="28">
        <v>6</v>
      </c>
      <c r="J18" s="97">
        <v>-40</v>
      </c>
      <c r="K18" s="98">
        <v>20</v>
      </c>
      <c r="L18" s="10">
        <f t="shared" si="2"/>
        <v>50</v>
      </c>
      <c r="M18" s="9">
        <f t="shared" si="3"/>
        <v>10</v>
      </c>
      <c r="N18" s="28">
        <v>5</v>
      </c>
      <c r="O18" s="21">
        <f t="shared" si="4"/>
        <v>22.5</v>
      </c>
      <c r="P18" s="97">
        <f t="shared" si="5"/>
        <v>50</v>
      </c>
      <c r="Q18" s="10">
        <f t="shared" si="6"/>
        <v>72.5</v>
      </c>
      <c r="R18" s="107">
        <f t="shared" si="7"/>
        <v>11</v>
      </c>
      <c r="S18" s="135"/>
      <c r="T18" s="108"/>
      <c r="U18" s="103">
        <f t="shared" si="8"/>
        <v>11</v>
      </c>
    </row>
    <row r="19" spans="1:21" ht="12.75">
      <c r="A19" s="11">
        <v>14</v>
      </c>
      <c r="B19" s="104">
        <f>HRÁČI!B24</f>
        <v>122</v>
      </c>
      <c r="C19" s="105" t="str">
        <f>HRÁČI!C24</f>
        <v>Šereš</v>
      </c>
      <c r="D19" s="106" t="str">
        <f>HRÁČI!D24</f>
        <v>Karol</v>
      </c>
      <c r="E19" s="97">
        <v>47.5</v>
      </c>
      <c r="F19" s="98">
        <v>20</v>
      </c>
      <c r="G19" s="10">
        <f t="shared" si="0"/>
        <v>50</v>
      </c>
      <c r="H19" s="9">
        <f t="shared" si="1"/>
        <v>97.5</v>
      </c>
      <c r="I19" s="28">
        <v>7</v>
      </c>
      <c r="J19" s="97">
        <v>-371</v>
      </c>
      <c r="K19" s="98">
        <v>90</v>
      </c>
      <c r="L19" s="10">
        <f t="shared" si="2"/>
        <v>225</v>
      </c>
      <c r="M19" s="9">
        <f t="shared" si="3"/>
        <v>-146</v>
      </c>
      <c r="N19" s="28">
        <v>3</v>
      </c>
      <c r="O19" s="21">
        <f t="shared" si="4"/>
        <v>-323.5</v>
      </c>
      <c r="P19" s="97">
        <f t="shared" si="5"/>
        <v>275</v>
      </c>
      <c r="Q19" s="10">
        <f t="shared" si="6"/>
        <v>-48.5</v>
      </c>
      <c r="R19" s="107">
        <f t="shared" si="7"/>
        <v>10</v>
      </c>
      <c r="S19" s="135"/>
      <c r="T19" s="108"/>
      <c r="U19" s="103">
        <f t="shared" si="8"/>
        <v>10</v>
      </c>
    </row>
    <row r="20" spans="1:21" ht="12.75">
      <c r="A20" s="11">
        <v>15</v>
      </c>
      <c r="B20" s="104">
        <f>HRÁČI!B18</f>
        <v>116</v>
      </c>
      <c r="C20" s="105" t="str">
        <f>HRÁČI!C18</f>
        <v>Učník</v>
      </c>
      <c r="D20" s="106" t="str">
        <f>HRÁČI!D18</f>
        <v>Stanislav</v>
      </c>
      <c r="E20" s="97">
        <v>-726.5</v>
      </c>
      <c r="F20" s="98">
        <v>0</v>
      </c>
      <c r="G20" s="10">
        <f t="shared" si="0"/>
        <v>0</v>
      </c>
      <c r="H20" s="9">
        <f t="shared" si="1"/>
        <v>-726.5</v>
      </c>
      <c r="I20" s="28">
        <v>1</v>
      </c>
      <c r="J20" s="97">
        <v>-153</v>
      </c>
      <c r="K20" s="98">
        <v>13</v>
      </c>
      <c r="L20" s="10">
        <f t="shared" si="2"/>
        <v>32.5</v>
      </c>
      <c r="M20" s="9">
        <f t="shared" si="3"/>
        <v>-120.5</v>
      </c>
      <c r="N20" s="28">
        <v>4</v>
      </c>
      <c r="O20" s="21">
        <f t="shared" si="4"/>
        <v>-879.5</v>
      </c>
      <c r="P20" s="97">
        <f t="shared" si="5"/>
        <v>32.5</v>
      </c>
      <c r="Q20" s="10">
        <f t="shared" si="6"/>
        <v>-847</v>
      </c>
      <c r="R20" s="107">
        <f t="shared" si="7"/>
        <v>5</v>
      </c>
      <c r="S20" s="135"/>
      <c r="T20" s="108"/>
      <c r="U20" s="103">
        <f t="shared" si="8"/>
        <v>5</v>
      </c>
    </row>
    <row r="21" spans="1:21" ht="12.75">
      <c r="A21" s="11">
        <v>16</v>
      </c>
      <c r="B21" s="104">
        <f>HRÁČI!B3</f>
        <v>101</v>
      </c>
      <c r="C21" s="105" t="str">
        <f>HRÁČI!C3</f>
        <v>Dobiaš</v>
      </c>
      <c r="D21" s="106" t="str">
        <f>HRÁČI!D3</f>
        <v>Martin</v>
      </c>
      <c r="E21" s="97">
        <v>-192</v>
      </c>
      <c r="F21" s="98">
        <v>0</v>
      </c>
      <c r="G21" s="10">
        <f t="shared" si="0"/>
        <v>0</v>
      </c>
      <c r="H21" s="9">
        <f t="shared" si="1"/>
        <v>-192</v>
      </c>
      <c r="I21" s="28">
        <v>3</v>
      </c>
      <c r="J21" s="97">
        <v>-707</v>
      </c>
      <c r="K21" s="98">
        <v>1</v>
      </c>
      <c r="L21" s="10">
        <f t="shared" si="2"/>
        <v>2.5</v>
      </c>
      <c r="M21" s="9">
        <f t="shared" si="3"/>
        <v>-704.5</v>
      </c>
      <c r="N21" s="28">
        <v>1</v>
      </c>
      <c r="O21" s="21">
        <f t="shared" si="4"/>
        <v>-899</v>
      </c>
      <c r="P21" s="97">
        <f t="shared" si="5"/>
        <v>2.5</v>
      </c>
      <c r="Q21" s="10">
        <f t="shared" si="6"/>
        <v>-896.5</v>
      </c>
      <c r="R21" s="107">
        <f t="shared" si="7"/>
        <v>4</v>
      </c>
      <c r="S21" s="135"/>
      <c r="T21" s="108"/>
      <c r="U21" s="103">
        <f t="shared" si="8"/>
        <v>4</v>
      </c>
    </row>
    <row r="22" spans="1:21" ht="12.75">
      <c r="A22" s="1"/>
      <c r="E22" s="8">
        <f>SUM(E6:E21)</f>
        <v>0</v>
      </c>
      <c r="F22" s="8"/>
      <c r="G22" s="8">
        <f>SUM(G6:G21)</f>
        <v>1597.5</v>
      </c>
      <c r="H22" s="8"/>
      <c r="I22" s="8"/>
      <c r="J22" s="8">
        <f>SUM(J6:J21)</f>
        <v>0</v>
      </c>
      <c r="K22" s="8"/>
      <c r="L22" s="8">
        <f>SUM(L6:L21)</f>
        <v>2432.5</v>
      </c>
      <c r="M22" s="8"/>
      <c r="N22" s="8"/>
      <c r="O22" s="8">
        <f>SUM(O6:O21)</f>
        <v>0</v>
      </c>
      <c r="P22" s="8">
        <f>SUM(P6:P21)</f>
        <v>4030</v>
      </c>
      <c r="Q22" s="8"/>
      <c r="R22" s="8"/>
      <c r="S22" s="8"/>
      <c r="T22" s="8"/>
      <c r="U22" s="8"/>
    </row>
    <row r="23" spans="1:21" ht="13.5" customHeight="1">
      <c r="A23" s="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S23" s="1"/>
      <c r="T23" s="1"/>
      <c r="U23" s="2"/>
    </row>
    <row r="24" spans="1:21" ht="13.5" customHeight="1">
      <c r="A24" s="57" t="s">
        <v>55</v>
      </c>
      <c r="B24" s="203" t="s">
        <v>97</v>
      </c>
      <c r="C24" s="204"/>
      <c r="D24" s="204"/>
      <c r="E24" s="204"/>
      <c r="F24" s="204"/>
      <c r="H24" s="217" t="s">
        <v>56</v>
      </c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</row>
    <row r="25" spans="1:21" ht="13.5" customHeight="1">
      <c r="A25" s="58" t="s">
        <v>58</v>
      </c>
      <c r="B25" s="56" t="s">
        <v>203</v>
      </c>
      <c r="C25" s="56"/>
      <c r="D25" s="56"/>
      <c r="E25" s="56"/>
      <c r="F25" s="56"/>
      <c r="H25" s="55" t="s">
        <v>35</v>
      </c>
      <c r="I25" s="216" t="s">
        <v>68</v>
      </c>
      <c r="J25" s="216"/>
      <c r="K25" s="213" t="s">
        <v>57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</row>
    <row r="26" spans="1:21" ht="13.5" customHeight="1">
      <c r="A26" s="59" t="s">
        <v>59</v>
      </c>
      <c r="B26" s="52" t="s">
        <v>205</v>
      </c>
      <c r="C26" s="52"/>
      <c r="D26" s="52"/>
      <c r="E26" s="52"/>
      <c r="F26" s="52"/>
      <c r="H26" s="53">
        <v>55</v>
      </c>
      <c r="I26" s="202" t="s">
        <v>207</v>
      </c>
      <c r="J26" s="202"/>
      <c r="K26" s="200" t="s">
        <v>208</v>
      </c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60</v>
      </c>
      <c r="B27" s="56" t="s">
        <v>204</v>
      </c>
      <c r="C27" s="56"/>
      <c r="D27" s="56"/>
      <c r="E27" s="56"/>
      <c r="F27" s="56"/>
      <c r="H27" s="54">
        <v>60</v>
      </c>
      <c r="I27" s="199" t="s">
        <v>176</v>
      </c>
      <c r="J27" s="199"/>
      <c r="K27" s="201" t="s">
        <v>185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61</v>
      </c>
      <c r="B28" s="52" t="s">
        <v>206</v>
      </c>
      <c r="C28" s="52"/>
      <c r="D28" s="52"/>
      <c r="E28" s="52"/>
      <c r="F28" s="52"/>
      <c r="H28" s="53">
        <v>52</v>
      </c>
      <c r="I28" s="202" t="s">
        <v>165</v>
      </c>
      <c r="J28" s="202"/>
      <c r="K28" s="200" t="s">
        <v>214</v>
      </c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2"/>
      <c r="H29" s="54">
        <v>90</v>
      </c>
      <c r="I29" s="199" t="s">
        <v>176</v>
      </c>
      <c r="J29" s="199"/>
      <c r="K29" s="201" t="s">
        <v>213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7" t="s">
        <v>55</v>
      </c>
      <c r="B30" s="203" t="s">
        <v>98</v>
      </c>
      <c r="C30" s="204"/>
      <c r="D30" s="204"/>
      <c r="E30" s="204"/>
      <c r="F30" s="204"/>
      <c r="H30" s="53">
        <v>52</v>
      </c>
      <c r="I30" s="202" t="s">
        <v>202</v>
      </c>
      <c r="J30" s="202"/>
      <c r="K30" s="200" t="s">
        <v>214</v>
      </c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3.5" customHeight="1">
      <c r="A31" s="58" t="s">
        <v>58</v>
      </c>
      <c r="B31" s="56" t="s">
        <v>209</v>
      </c>
      <c r="C31" s="56"/>
      <c r="D31" s="56"/>
      <c r="E31" s="56"/>
      <c r="F31" s="56"/>
      <c r="H31" s="54"/>
      <c r="I31" s="199"/>
      <c r="J31" s="199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</row>
    <row r="32" spans="1:21" ht="13.5" customHeight="1">
      <c r="A32" s="59" t="s">
        <v>59</v>
      </c>
      <c r="B32" s="52" t="s">
        <v>210</v>
      </c>
      <c r="C32" s="52"/>
      <c r="D32" s="52"/>
      <c r="E32" s="52"/>
      <c r="F32" s="52"/>
      <c r="H32" s="53"/>
      <c r="I32" s="202"/>
      <c r="J32" s="202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</row>
    <row r="33" spans="1:21" ht="13.5" customHeight="1">
      <c r="A33" s="58" t="s">
        <v>60</v>
      </c>
      <c r="B33" s="56" t="s">
        <v>211</v>
      </c>
      <c r="C33" s="56"/>
      <c r="D33" s="56"/>
      <c r="E33" s="56"/>
      <c r="F33" s="56"/>
      <c r="H33" s="54"/>
      <c r="I33" s="199"/>
      <c r="J33" s="199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</row>
    <row r="34" spans="1:21" ht="13.5" customHeight="1">
      <c r="A34" s="59" t="s">
        <v>61</v>
      </c>
      <c r="B34" s="52" t="s">
        <v>212</v>
      </c>
      <c r="C34" s="52"/>
      <c r="D34" s="52"/>
      <c r="E34" s="52"/>
      <c r="F34" s="52"/>
      <c r="H34" s="53"/>
      <c r="I34" s="202"/>
      <c r="J34" s="202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</row>
    <row r="35" spans="1:21" ht="13.5" customHeight="1">
      <c r="A35" s="1"/>
      <c r="B35" s="2"/>
      <c r="S35" s="1"/>
      <c r="T35" s="1"/>
      <c r="U35" s="1"/>
    </row>
    <row r="36" spans="19:21" ht="13.5" customHeight="1">
      <c r="S36" s="1"/>
      <c r="T36" s="1"/>
      <c r="U36" s="1"/>
    </row>
    <row r="37" spans="19:21" ht="12.75">
      <c r="S37" s="1"/>
      <c r="T37" s="1"/>
      <c r="U37" s="1"/>
    </row>
    <row r="38" spans="1:21" ht="12.7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27">
    <mergeCell ref="I33:J33"/>
    <mergeCell ref="K33:U33"/>
    <mergeCell ref="K29:U29"/>
    <mergeCell ref="I30:J30"/>
    <mergeCell ref="K30:U30"/>
    <mergeCell ref="I31:J31"/>
    <mergeCell ref="K31:U31"/>
    <mergeCell ref="I34:J34"/>
    <mergeCell ref="K34:U34"/>
    <mergeCell ref="B30:F30"/>
    <mergeCell ref="I27:J27"/>
    <mergeCell ref="K27:U27"/>
    <mergeCell ref="I28:J28"/>
    <mergeCell ref="K28:U28"/>
    <mergeCell ref="I29:J29"/>
    <mergeCell ref="I32:J32"/>
    <mergeCell ref="K32:U32"/>
    <mergeCell ref="E2:U2"/>
    <mergeCell ref="I26:J26"/>
    <mergeCell ref="K26:U26"/>
    <mergeCell ref="E4:I4"/>
    <mergeCell ref="J4:N4"/>
    <mergeCell ref="O4:R4"/>
    <mergeCell ref="B24:F24"/>
    <mergeCell ref="H24:U24"/>
    <mergeCell ref="I25:J25"/>
    <mergeCell ref="K25:U2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8"/>
  <dimension ref="A1:X53"/>
  <sheetViews>
    <sheetView showGridLines="0" zoomScale="85" zoomScaleNormal="85" workbookViewId="0" topLeftCell="A1">
      <selection activeCell="C29" sqref="C2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39601</v>
      </c>
      <c r="D4" s="27" t="s">
        <v>19</v>
      </c>
      <c r="E4" s="205" t="s">
        <v>78</v>
      </c>
      <c r="F4" s="206"/>
      <c r="G4" s="206"/>
      <c r="H4" s="206"/>
      <c r="I4" s="206"/>
      <c r="J4" s="207" t="s">
        <v>79</v>
      </c>
      <c r="K4" s="208"/>
      <c r="L4" s="208"/>
      <c r="M4" s="208"/>
      <c r="N4" s="209"/>
      <c r="O4" s="215" t="s">
        <v>29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5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-250</v>
      </c>
      <c r="F6" s="98">
        <v>48</v>
      </c>
      <c r="G6" s="99">
        <f aca="true" t="shared" si="0" ref="G6:G35">F6*2.5</f>
        <v>120</v>
      </c>
      <c r="H6" s="13">
        <f aca="true" t="shared" si="1" ref="H6:H35">E6+G6</f>
        <v>-130</v>
      </c>
      <c r="I6" s="28">
        <v>2</v>
      </c>
      <c r="J6" s="97">
        <v>101</v>
      </c>
      <c r="K6" s="98">
        <v>244</v>
      </c>
      <c r="L6" s="10">
        <f aca="true" t="shared" si="2" ref="L6:L35">K6*2.5</f>
        <v>610</v>
      </c>
      <c r="M6" s="13">
        <f aca="true" t="shared" si="3" ref="M6:M35">J6+L6</f>
        <v>711</v>
      </c>
      <c r="N6" s="28">
        <v>13</v>
      </c>
      <c r="O6" s="20">
        <f aca="true" t="shared" si="4" ref="O6:O35">E6+J6</f>
        <v>-149</v>
      </c>
      <c r="P6" s="100">
        <f aca="true" t="shared" si="5" ref="P6:P35">G6+L6</f>
        <v>730</v>
      </c>
      <c r="Q6" s="99">
        <f aca="true" t="shared" si="6" ref="Q6:Q35">H6+M6</f>
        <v>581</v>
      </c>
      <c r="R6" s="101">
        <f aca="true" t="shared" si="7" ref="R6:R35">I6+N6</f>
        <v>15</v>
      </c>
      <c r="S6" s="134"/>
      <c r="T6" s="102"/>
      <c r="U6" s="103">
        <f aca="true" t="shared" si="8" ref="U6:U35">R6+S6+T6</f>
        <v>15</v>
      </c>
      <c r="X6" s="26"/>
    </row>
    <row r="7" spans="1:21" ht="12.75">
      <c r="A7" s="11">
        <v>1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124.5</v>
      </c>
      <c r="F7" s="98">
        <v>122</v>
      </c>
      <c r="G7" s="10">
        <f t="shared" si="0"/>
        <v>305</v>
      </c>
      <c r="H7" s="9">
        <f t="shared" si="1"/>
        <v>429.5</v>
      </c>
      <c r="I7" s="28">
        <v>12</v>
      </c>
      <c r="J7" s="97">
        <v>358</v>
      </c>
      <c r="K7" s="98">
        <v>46</v>
      </c>
      <c r="L7" s="10">
        <f t="shared" si="2"/>
        <v>115</v>
      </c>
      <c r="M7" s="9">
        <f t="shared" si="3"/>
        <v>473</v>
      </c>
      <c r="N7" s="28">
        <v>11</v>
      </c>
      <c r="O7" s="21">
        <f t="shared" si="4"/>
        <v>482.5</v>
      </c>
      <c r="P7" s="97">
        <f t="shared" si="5"/>
        <v>420</v>
      </c>
      <c r="Q7" s="10">
        <f t="shared" si="6"/>
        <v>902.5</v>
      </c>
      <c r="R7" s="107">
        <f t="shared" si="7"/>
        <v>23</v>
      </c>
      <c r="S7" s="135">
        <v>3</v>
      </c>
      <c r="T7" s="108">
        <v>1</v>
      </c>
      <c r="U7" s="103">
        <f t="shared" si="8"/>
        <v>27</v>
      </c>
    </row>
    <row r="8" spans="1:21" ht="12.75">
      <c r="A8" s="11">
        <v>3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281</v>
      </c>
      <c r="F8" s="98">
        <v>191</v>
      </c>
      <c r="G8" s="10">
        <f t="shared" si="0"/>
        <v>477.5</v>
      </c>
      <c r="H8" s="9">
        <f t="shared" si="1"/>
        <v>758.5</v>
      </c>
      <c r="I8" s="28">
        <v>13</v>
      </c>
      <c r="J8" s="97">
        <v>-76</v>
      </c>
      <c r="K8" s="98">
        <v>11</v>
      </c>
      <c r="L8" s="10">
        <f t="shared" si="2"/>
        <v>27.5</v>
      </c>
      <c r="M8" s="9">
        <f t="shared" si="3"/>
        <v>-48.5</v>
      </c>
      <c r="N8" s="28">
        <v>5</v>
      </c>
      <c r="O8" s="21">
        <f t="shared" si="4"/>
        <v>205</v>
      </c>
      <c r="P8" s="97">
        <f t="shared" si="5"/>
        <v>505</v>
      </c>
      <c r="Q8" s="10">
        <f t="shared" si="6"/>
        <v>710</v>
      </c>
      <c r="R8" s="107">
        <f t="shared" si="7"/>
        <v>18</v>
      </c>
      <c r="S8" s="135">
        <v>1</v>
      </c>
      <c r="T8" s="108">
        <v>2</v>
      </c>
      <c r="U8" s="103">
        <f t="shared" si="8"/>
        <v>21</v>
      </c>
    </row>
    <row r="9" spans="1:21" ht="12.75">
      <c r="A9" s="11">
        <v>12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-140.5</v>
      </c>
      <c r="F9" s="98">
        <v>19</v>
      </c>
      <c r="G9" s="10">
        <f t="shared" si="0"/>
        <v>47.5</v>
      </c>
      <c r="H9" s="9">
        <f t="shared" si="1"/>
        <v>-93</v>
      </c>
      <c r="I9" s="28">
        <v>3</v>
      </c>
      <c r="J9" s="97">
        <v>-154</v>
      </c>
      <c r="K9" s="98">
        <v>56</v>
      </c>
      <c r="L9" s="10">
        <f t="shared" si="2"/>
        <v>140</v>
      </c>
      <c r="M9" s="9">
        <f t="shared" si="3"/>
        <v>-14</v>
      </c>
      <c r="N9" s="28">
        <v>6</v>
      </c>
      <c r="O9" s="21">
        <f t="shared" si="4"/>
        <v>-294.5</v>
      </c>
      <c r="P9" s="97">
        <f t="shared" si="5"/>
        <v>187.5</v>
      </c>
      <c r="Q9" s="10">
        <f t="shared" si="6"/>
        <v>-107</v>
      </c>
      <c r="R9" s="107">
        <f t="shared" si="7"/>
        <v>9</v>
      </c>
      <c r="S9" s="135"/>
      <c r="T9" s="108"/>
      <c r="U9" s="103">
        <f t="shared" si="8"/>
        <v>9</v>
      </c>
    </row>
    <row r="10" spans="1:21" ht="12.75">
      <c r="A10" s="11">
        <v>14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2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98</v>
      </c>
      <c r="F11" s="98">
        <v>70</v>
      </c>
      <c r="G11" s="10">
        <f t="shared" si="0"/>
        <v>175</v>
      </c>
      <c r="H11" s="9">
        <f t="shared" si="1"/>
        <v>273</v>
      </c>
      <c r="I11" s="28">
        <v>9</v>
      </c>
      <c r="J11" s="97">
        <v>211</v>
      </c>
      <c r="K11" s="98">
        <v>72</v>
      </c>
      <c r="L11" s="10">
        <f t="shared" si="2"/>
        <v>180</v>
      </c>
      <c r="M11" s="9">
        <f t="shared" si="3"/>
        <v>391</v>
      </c>
      <c r="N11" s="28">
        <v>10</v>
      </c>
      <c r="O11" s="21">
        <f t="shared" si="4"/>
        <v>309</v>
      </c>
      <c r="P11" s="97">
        <f t="shared" si="5"/>
        <v>355</v>
      </c>
      <c r="Q11" s="10">
        <f t="shared" si="6"/>
        <v>664</v>
      </c>
      <c r="R11" s="107">
        <f t="shared" si="7"/>
        <v>19</v>
      </c>
      <c r="S11" s="135">
        <v>2</v>
      </c>
      <c r="T11" s="108"/>
      <c r="U11" s="103">
        <f t="shared" si="8"/>
        <v>21</v>
      </c>
    </row>
    <row r="12" spans="1:21" ht="12.75">
      <c r="A12" s="11">
        <v>8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-110</v>
      </c>
      <c r="F12" s="98">
        <v>25</v>
      </c>
      <c r="G12" s="10">
        <f t="shared" si="0"/>
        <v>62.5</v>
      </c>
      <c r="H12" s="9">
        <f t="shared" si="1"/>
        <v>-47.5</v>
      </c>
      <c r="I12" s="28">
        <v>4</v>
      </c>
      <c r="J12" s="97">
        <v>-89</v>
      </c>
      <c r="K12" s="98">
        <v>99</v>
      </c>
      <c r="L12" s="10">
        <f t="shared" si="2"/>
        <v>247.5</v>
      </c>
      <c r="M12" s="9">
        <f t="shared" si="3"/>
        <v>158.5</v>
      </c>
      <c r="N12" s="28">
        <v>8</v>
      </c>
      <c r="O12" s="21">
        <f t="shared" si="4"/>
        <v>-199</v>
      </c>
      <c r="P12" s="97">
        <f t="shared" si="5"/>
        <v>310</v>
      </c>
      <c r="Q12" s="10">
        <f t="shared" si="6"/>
        <v>111</v>
      </c>
      <c r="R12" s="107">
        <f t="shared" si="7"/>
        <v>12</v>
      </c>
      <c r="S12" s="135"/>
      <c r="T12" s="108"/>
      <c r="U12" s="103">
        <f t="shared" si="8"/>
        <v>12</v>
      </c>
    </row>
    <row r="13" spans="1:21" ht="12.75">
      <c r="A13" s="11">
        <v>10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-212</v>
      </c>
      <c r="F13" s="98">
        <v>0</v>
      </c>
      <c r="G13" s="10">
        <f t="shared" si="0"/>
        <v>0</v>
      </c>
      <c r="H13" s="9">
        <f t="shared" si="1"/>
        <v>-212</v>
      </c>
      <c r="I13" s="28">
        <v>1</v>
      </c>
      <c r="J13" s="97">
        <v>53</v>
      </c>
      <c r="K13" s="98">
        <v>69</v>
      </c>
      <c r="L13" s="10">
        <f t="shared" si="2"/>
        <v>172.5</v>
      </c>
      <c r="M13" s="9">
        <f t="shared" si="3"/>
        <v>225.5</v>
      </c>
      <c r="N13" s="28">
        <v>9</v>
      </c>
      <c r="O13" s="21">
        <f t="shared" si="4"/>
        <v>-159</v>
      </c>
      <c r="P13" s="97">
        <f t="shared" si="5"/>
        <v>172.5</v>
      </c>
      <c r="Q13" s="10">
        <f t="shared" si="6"/>
        <v>13.5</v>
      </c>
      <c r="R13" s="107">
        <f t="shared" si="7"/>
        <v>10</v>
      </c>
      <c r="S13" s="135"/>
      <c r="T13" s="108"/>
      <c r="U13" s="103">
        <f t="shared" si="8"/>
        <v>10</v>
      </c>
    </row>
    <row r="14" spans="1:21" ht="12.75">
      <c r="A14" s="11">
        <v>15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16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17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18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19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9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16</v>
      </c>
      <c r="F19" s="98">
        <v>114</v>
      </c>
      <c r="G19" s="10">
        <f t="shared" si="0"/>
        <v>285</v>
      </c>
      <c r="H19" s="9">
        <f t="shared" si="1"/>
        <v>301</v>
      </c>
      <c r="I19" s="28">
        <v>10</v>
      </c>
      <c r="J19" s="97">
        <v>-146</v>
      </c>
      <c r="K19" s="98">
        <v>24</v>
      </c>
      <c r="L19" s="10">
        <f t="shared" si="2"/>
        <v>60</v>
      </c>
      <c r="M19" s="9">
        <f t="shared" si="3"/>
        <v>-86</v>
      </c>
      <c r="N19" s="28">
        <v>1</v>
      </c>
      <c r="O19" s="21">
        <f t="shared" si="4"/>
        <v>-130</v>
      </c>
      <c r="P19" s="97">
        <f t="shared" si="5"/>
        <v>345</v>
      </c>
      <c r="Q19" s="10">
        <f t="shared" si="6"/>
        <v>215</v>
      </c>
      <c r="R19" s="107">
        <f t="shared" si="7"/>
        <v>11</v>
      </c>
      <c r="S19" s="135"/>
      <c r="T19" s="108"/>
      <c r="U19" s="103">
        <f t="shared" si="8"/>
        <v>11</v>
      </c>
    </row>
    <row r="20" spans="1:21" ht="12.75">
      <c r="A20" s="11">
        <v>20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13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-14</v>
      </c>
      <c r="F21" s="98">
        <v>0</v>
      </c>
      <c r="G21" s="10">
        <f t="shared" si="0"/>
        <v>0</v>
      </c>
      <c r="H21" s="9">
        <f t="shared" si="1"/>
        <v>-14</v>
      </c>
      <c r="I21" s="28">
        <v>5</v>
      </c>
      <c r="J21" s="97">
        <v>-85</v>
      </c>
      <c r="K21" s="98">
        <v>0</v>
      </c>
      <c r="L21" s="10">
        <f t="shared" si="2"/>
        <v>0</v>
      </c>
      <c r="M21" s="9">
        <f t="shared" si="3"/>
        <v>-85</v>
      </c>
      <c r="N21" s="28">
        <v>2</v>
      </c>
      <c r="O21" s="21">
        <f t="shared" si="4"/>
        <v>-99</v>
      </c>
      <c r="P21" s="97">
        <f t="shared" si="5"/>
        <v>0</v>
      </c>
      <c r="Q21" s="10">
        <f t="shared" si="6"/>
        <v>-99</v>
      </c>
      <c r="R21" s="107">
        <f t="shared" si="7"/>
        <v>7</v>
      </c>
      <c r="S21" s="135"/>
      <c r="T21" s="108"/>
      <c r="U21" s="103">
        <f t="shared" si="8"/>
        <v>7</v>
      </c>
    </row>
    <row r="22" spans="1:21" ht="12.75">
      <c r="A22" s="11">
        <v>21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22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6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13</v>
      </c>
      <c r="F24" s="98">
        <v>160</v>
      </c>
      <c r="G24" s="10">
        <f t="shared" si="0"/>
        <v>400</v>
      </c>
      <c r="H24" s="9">
        <f t="shared" si="1"/>
        <v>413</v>
      </c>
      <c r="I24" s="28">
        <v>11</v>
      </c>
      <c r="J24" s="97">
        <v>-136</v>
      </c>
      <c r="K24" s="98">
        <v>29</v>
      </c>
      <c r="L24" s="10">
        <f t="shared" si="2"/>
        <v>72.5</v>
      </c>
      <c r="M24" s="9">
        <f t="shared" si="3"/>
        <v>-63.5</v>
      </c>
      <c r="N24" s="28">
        <v>4</v>
      </c>
      <c r="O24" s="21">
        <f t="shared" si="4"/>
        <v>-123</v>
      </c>
      <c r="P24" s="97">
        <f t="shared" si="5"/>
        <v>472.5</v>
      </c>
      <c r="Q24" s="10">
        <f t="shared" si="6"/>
        <v>349.5</v>
      </c>
      <c r="R24" s="107">
        <f t="shared" si="7"/>
        <v>15</v>
      </c>
      <c r="S24" s="135"/>
      <c r="T24" s="108"/>
      <c r="U24" s="103">
        <f t="shared" si="8"/>
        <v>15</v>
      </c>
    </row>
    <row r="25" spans="1:21" ht="12.75">
      <c r="A25" s="11">
        <v>23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11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1</v>
      </c>
      <c r="F26" s="98">
        <v>28</v>
      </c>
      <c r="G26" s="10">
        <f t="shared" si="0"/>
        <v>70</v>
      </c>
      <c r="H26" s="9">
        <f t="shared" si="1"/>
        <v>71</v>
      </c>
      <c r="I26" s="28">
        <v>7</v>
      </c>
      <c r="J26" s="97">
        <v>-110</v>
      </c>
      <c r="K26" s="98">
        <v>15</v>
      </c>
      <c r="L26" s="10">
        <f t="shared" si="2"/>
        <v>37.5</v>
      </c>
      <c r="M26" s="9">
        <f t="shared" si="3"/>
        <v>-72.5</v>
      </c>
      <c r="N26" s="28">
        <v>3</v>
      </c>
      <c r="O26" s="21">
        <f t="shared" si="4"/>
        <v>-109</v>
      </c>
      <c r="P26" s="97">
        <f t="shared" si="5"/>
        <v>107.5</v>
      </c>
      <c r="Q26" s="10">
        <f t="shared" si="6"/>
        <v>-1.5</v>
      </c>
      <c r="R26" s="107">
        <f t="shared" si="7"/>
        <v>10</v>
      </c>
      <c r="S26" s="135"/>
      <c r="T26" s="108"/>
      <c r="U26" s="103">
        <f t="shared" si="8"/>
        <v>10</v>
      </c>
    </row>
    <row r="27" spans="1:21" ht="12.75">
      <c r="A27" s="11">
        <v>24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7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224</v>
      </c>
      <c r="F28" s="98">
        <v>0</v>
      </c>
      <c r="G28" s="10">
        <f t="shared" si="0"/>
        <v>0</v>
      </c>
      <c r="H28" s="9">
        <f t="shared" si="1"/>
        <v>224</v>
      </c>
      <c r="I28" s="28">
        <v>8</v>
      </c>
      <c r="J28" s="97">
        <v>-101</v>
      </c>
      <c r="K28" s="98">
        <v>46</v>
      </c>
      <c r="L28" s="10">
        <f t="shared" si="2"/>
        <v>115</v>
      </c>
      <c r="M28" s="9">
        <f t="shared" si="3"/>
        <v>14</v>
      </c>
      <c r="N28" s="28">
        <v>7</v>
      </c>
      <c r="O28" s="21">
        <f t="shared" si="4"/>
        <v>123</v>
      </c>
      <c r="P28" s="97">
        <f t="shared" si="5"/>
        <v>115</v>
      </c>
      <c r="Q28" s="10">
        <f t="shared" si="6"/>
        <v>238</v>
      </c>
      <c r="R28" s="107">
        <f t="shared" si="7"/>
        <v>15</v>
      </c>
      <c r="S28" s="135"/>
      <c r="T28" s="108"/>
      <c r="U28" s="103">
        <f t="shared" si="8"/>
        <v>15</v>
      </c>
    </row>
    <row r="29" spans="1:21" ht="12.75">
      <c r="A29" s="11">
        <v>4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-31</v>
      </c>
      <c r="F29" s="98">
        <v>40</v>
      </c>
      <c r="G29" s="10">
        <f t="shared" si="0"/>
        <v>100</v>
      </c>
      <c r="H29" s="9">
        <f t="shared" si="1"/>
        <v>69</v>
      </c>
      <c r="I29" s="28">
        <v>6</v>
      </c>
      <c r="J29" s="97">
        <v>174</v>
      </c>
      <c r="K29" s="98">
        <v>163</v>
      </c>
      <c r="L29" s="10">
        <f t="shared" si="2"/>
        <v>407.5</v>
      </c>
      <c r="M29" s="9">
        <f t="shared" si="3"/>
        <v>581.5</v>
      </c>
      <c r="N29" s="28">
        <v>12</v>
      </c>
      <c r="O29" s="21">
        <f t="shared" si="4"/>
        <v>143</v>
      </c>
      <c r="P29" s="97">
        <f t="shared" si="5"/>
        <v>507.5</v>
      </c>
      <c r="Q29" s="10">
        <f t="shared" si="6"/>
        <v>650.5</v>
      </c>
      <c r="R29" s="107">
        <f t="shared" si="7"/>
        <v>18</v>
      </c>
      <c r="S29" s="135"/>
      <c r="T29" s="108">
        <v>3</v>
      </c>
      <c r="U29" s="103">
        <f t="shared" si="8"/>
        <v>21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2042.5</v>
      </c>
      <c r="H36" s="8"/>
      <c r="I36" s="8"/>
      <c r="J36" s="8">
        <f>SUM(J6:J35)</f>
        <v>0</v>
      </c>
      <c r="K36" s="8"/>
      <c r="L36" s="8">
        <f>SUM(L6:L35)</f>
        <v>2185</v>
      </c>
      <c r="M36" s="8"/>
      <c r="N36" s="8"/>
      <c r="O36" s="8">
        <f>SUM(O6:O35)</f>
        <v>0</v>
      </c>
      <c r="P36" s="8">
        <f>SUM(P6:P35)</f>
        <v>4227.5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216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217</v>
      </c>
      <c r="C40" s="52"/>
      <c r="D40" s="52"/>
      <c r="E40" s="52"/>
      <c r="F40" s="52"/>
      <c r="H40" s="53">
        <v>80</v>
      </c>
      <c r="I40" s="202" t="s">
        <v>218</v>
      </c>
      <c r="J40" s="202"/>
      <c r="K40" s="200" t="s">
        <v>225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219</v>
      </c>
      <c r="C41" s="56"/>
      <c r="D41" s="56"/>
      <c r="E41" s="56"/>
      <c r="F41" s="56"/>
      <c r="H41" s="54">
        <v>64</v>
      </c>
      <c r="I41" s="199" t="s">
        <v>131</v>
      </c>
      <c r="J41" s="199"/>
      <c r="K41" s="201" t="s">
        <v>226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 t="s">
        <v>220</v>
      </c>
      <c r="C42" s="52"/>
      <c r="D42" s="52"/>
      <c r="E42" s="52"/>
      <c r="F42" s="52"/>
      <c r="H42" s="53">
        <v>80</v>
      </c>
      <c r="I42" s="202" t="s">
        <v>163</v>
      </c>
      <c r="J42" s="202"/>
      <c r="K42" s="200" t="s">
        <v>225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>
        <v>60</v>
      </c>
      <c r="I43" s="199" t="s">
        <v>116</v>
      </c>
      <c r="J43" s="199"/>
      <c r="K43" s="201" t="s">
        <v>185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>
        <v>60</v>
      </c>
      <c r="I44" s="202" t="s">
        <v>99</v>
      </c>
      <c r="J44" s="202"/>
      <c r="K44" s="200" t="s">
        <v>185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221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222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223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 t="s">
        <v>224</v>
      </c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8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A1:X36"/>
  <sheetViews>
    <sheetView showGridLines="0" zoomScale="85" zoomScaleNormal="85" workbookViewId="0" topLeftCell="A1">
      <selection activeCell="K23" sqref="K23:U23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227</v>
      </c>
      <c r="D4" s="27" t="s">
        <v>19</v>
      </c>
      <c r="E4" s="205" t="s">
        <v>78</v>
      </c>
      <c r="F4" s="206"/>
      <c r="G4" s="206"/>
      <c r="H4" s="206"/>
      <c r="I4" s="206"/>
      <c r="J4" s="207" t="s">
        <v>79</v>
      </c>
      <c r="K4" s="208"/>
      <c r="L4" s="208"/>
      <c r="M4" s="208"/>
      <c r="N4" s="209"/>
      <c r="O4" s="215" t="s">
        <v>29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HRÁČI!B4</f>
        <v>102</v>
      </c>
      <c r="C6" s="95" t="str">
        <f>HRÁČI!C4</f>
        <v>Leskovský  </v>
      </c>
      <c r="D6" s="96" t="str">
        <f>HRÁČI!D4</f>
        <v>Roman</v>
      </c>
      <c r="E6" s="97">
        <v>124.5</v>
      </c>
      <c r="F6" s="98">
        <v>122</v>
      </c>
      <c r="G6" s="99">
        <f aca="true" t="shared" si="0" ref="G6:G18">F6*2.5</f>
        <v>305</v>
      </c>
      <c r="H6" s="13">
        <f aca="true" t="shared" si="1" ref="H6:H18">E6+G6</f>
        <v>429.5</v>
      </c>
      <c r="I6" s="28">
        <v>12</v>
      </c>
      <c r="J6" s="97">
        <v>358</v>
      </c>
      <c r="K6" s="98">
        <v>46</v>
      </c>
      <c r="L6" s="10">
        <f aca="true" t="shared" si="2" ref="L6:L18">K6*2.5</f>
        <v>115</v>
      </c>
      <c r="M6" s="13">
        <f aca="true" t="shared" si="3" ref="M6:M18">J6+L6</f>
        <v>473</v>
      </c>
      <c r="N6" s="28">
        <v>11</v>
      </c>
      <c r="O6" s="20">
        <f aca="true" t="shared" si="4" ref="O6:O18">E6+J6</f>
        <v>482.5</v>
      </c>
      <c r="P6" s="100">
        <f aca="true" t="shared" si="5" ref="P6:P18">G6+L6</f>
        <v>420</v>
      </c>
      <c r="Q6" s="99">
        <f aca="true" t="shared" si="6" ref="Q6:Q18">H6+M6</f>
        <v>902.5</v>
      </c>
      <c r="R6" s="101">
        <f aca="true" t="shared" si="7" ref="R6:R18">I6+N6</f>
        <v>23</v>
      </c>
      <c r="S6" s="134">
        <v>3</v>
      </c>
      <c r="T6" s="102">
        <v>1</v>
      </c>
      <c r="U6" s="103">
        <f aca="true" t="shared" si="8" ref="U6:U18">R6+S6+T6</f>
        <v>27</v>
      </c>
      <c r="X6" s="26"/>
    </row>
    <row r="7" spans="1:21" ht="12.75">
      <c r="A7" s="11">
        <v>2</v>
      </c>
      <c r="B7" s="104">
        <f>HRÁČI!B8</f>
        <v>106</v>
      </c>
      <c r="C7" s="105" t="str">
        <f>HRÁČI!C8</f>
        <v>Bisák </v>
      </c>
      <c r="D7" s="106" t="str">
        <f>HRÁČI!D8</f>
        <v>Viliam</v>
      </c>
      <c r="E7" s="97">
        <v>98</v>
      </c>
      <c r="F7" s="98">
        <v>70</v>
      </c>
      <c r="G7" s="10">
        <f t="shared" si="0"/>
        <v>175</v>
      </c>
      <c r="H7" s="9">
        <f t="shared" si="1"/>
        <v>273</v>
      </c>
      <c r="I7" s="28">
        <v>9</v>
      </c>
      <c r="J7" s="97">
        <v>211</v>
      </c>
      <c r="K7" s="98">
        <v>72</v>
      </c>
      <c r="L7" s="10">
        <f t="shared" si="2"/>
        <v>180</v>
      </c>
      <c r="M7" s="9">
        <f t="shared" si="3"/>
        <v>391</v>
      </c>
      <c r="N7" s="28">
        <v>10</v>
      </c>
      <c r="O7" s="21">
        <f t="shared" si="4"/>
        <v>309</v>
      </c>
      <c r="P7" s="97">
        <f t="shared" si="5"/>
        <v>355</v>
      </c>
      <c r="Q7" s="10">
        <f t="shared" si="6"/>
        <v>664</v>
      </c>
      <c r="R7" s="107">
        <f t="shared" si="7"/>
        <v>19</v>
      </c>
      <c r="S7" s="135">
        <v>2</v>
      </c>
      <c r="T7" s="108"/>
      <c r="U7" s="103">
        <f t="shared" si="8"/>
        <v>21</v>
      </c>
    </row>
    <row r="8" spans="1:21" ht="12.75">
      <c r="A8" s="11">
        <v>3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281</v>
      </c>
      <c r="F8" s="98">
        <v>191</v>
      </c>
      <c r="G8" s="10">
        <f t="shared" si="0"/>
        <v>477.5</v>
      </c>
      <c r="H8" s="9">
        <f t="shared" si="1"/>
        <v>758.5</v>
      </c>
      <c r="I8" s="28">
        <v>13</v>
      </c>
      <c r="J8" s="97">
        <v>-76</v>
      </c>
      <c r="K8" s="98">
        <v>11</v>
      </c>
      <c r="L8" s="10">
        <f t="shared" si="2"/>
        <v>27.5</v>
      </c>
      <c r="M8" s="9">
        <f t="shared" si="3"/>
        <v>-48.5</v>
      </c>
      <c r="N8" s="28">
        <v>5</v>
      </c>
      <c r="O8" s="21">
        <f t="shared" si="4"/>
        <v>205</v>
      </c>
      <c r="P8" s="97">
        <f t="shared" si="5"/>
        <v>505</v>
      </c>
      <c r="Q8" s="10">
        <f t="shared" si="6"/>
        <v>710</v>
      </c>
      <c r="R8" s="107">
        <f t="shared" si="7"/>
        <v>18</v>
      </c>
      <c r="S8" s="135">
        <v>1</v>
      </c>
      <c r="T8" s="108">
        <v>2</v>
      </c>
      <c r="U8" s="103">
        <f t="shared" si="8"/>
        <v>21</v>
      </c>
    </row>
    <row r="9" spans="1:21" ht="12.75">
      <c r="A9" s="11">
        <v>4</v>
      </c>
      <c r="B9" s="104">
        <f>HRÁČI!B26</f>
        <v>224</v>
      </c>
      <c r="C9" s="105" t="str">
        <f>HRÁČI!C26</f>
        <v>Biely</v>
      </c>
      <c r="D9" s="106" t="str">
        <f>HRÁČI!D26</f>
        <v>Peter</v>
      </c>
      <c r="E9" s="97">
        <v>-31</v>
      </c>
      <c r="F9" s="98">
        <v>40</v>
      </c>
      <c r="G9" s="10">
        <f t="shared" si="0"/>
        <v>100</v>
      </c>
      <c r="H9" s="9">
        <f t="shared" si="1"/>
        <v>69</v>
      </c>
      <c r="I9" s="28">
        <v>6</v>
      </c>
      <c r="J9" s="97">
        <v>174</v>
      </c>
      <c r="K9" s="98">
        <v>163</v>
      </c>
      <c r="L9" s="10">
        <f t="shared" si="2"/>
        <v>407.5</v>
      </c>
      <c r="M9" s="9">
        <f t="shared" si="3"/>
        <v>581.5</v>
      </c>
      <c r="N9" s="28">
        <v>12</v>
      </c>
      <c r="O9" s="21">
        <f t="shared" si="4"/>
        <v>143</v>
      </c>
      <c r="P9" s="97">
        <f t="shared" si="5"/>
        <v>507.5</v>
      </c>
      <c r="Q9" s="10">
        <f t="shared" si="6"/>
        <v>650.5</v>
      </c>
      <c r="R9" s="107">
        <f t="shared" si="7"/>
        <v>18</v>
      </c>
      <c r="S9" s="135"/>
      <c r="T9" s="108">
        <v>3</v>
      </c>
      <c r="U9" s="103">
        <f t="shared" si="8"/>
        <v>21</v>
      </c>
    </row>
    <row r="10" spans="1:21" ht="12.75">
      <c r="A10" s="11">
        <v>5</v>
      </c>
      <c r="B10" s="104">
        <f>HRÁČI!B3</f>
        <v>101</v>
      </c>
      <c r="C10" s="105" t="str">
        <f>HRÁČI!C3</f>
        <v>Dobiaš</v>
      </c>
      <c r="D10" s="106" t="str">
        <f>HRÁČI!D3</f>
        <v>Martin</v>
      </c>
      <c r="E10" s="97">
        <v>-250</v>
      </c>
      <c r="F10" s="98">
        <v>48</v>
      </c>
      <c r="G10" s="10">
        <f t="shared" si="0"/>
        <v>120</v>
      </c>
      <c r="H10" s="9">
        <f t="shared" si="1"/>
        <v>-130</v>
      </c>
      <c r="I10" s="28">
        <v>2</v>
      </c>
      <c r="J10" s="97">
        <v>101</v>
      </c>
      <c r="K10" s="98">
        <v>244</v>
      </c>
      <c r="L10" s="10">
        <f t="shared" si="2"/>
        <v>610</v>
      </c>
      <c r="M10" s="9">
        <f t="shared" si="3"/>
        <v>711</v>
      </c>
      <c r="N10" s="28">
        <v>13</v>
      </c>
      <c r="O10" s="21">
        <f t="shared" si="4"/>
        <v>-149</v>
      </c>
      <c r="P10" s="97">
        <f t="shared" si="5"/>
        <v>730</v>
      </c>
      <c r="Q10" s="10">
        <f t="shared" si="6"/>
        <v>581</v>
      </c>
      <c r="R10" s="107">
        <f t="shared" si="7"/>
        <v>15</v>
      </c>
      <c r="S10" s="135"/>
      <c r="T10" s="108"/>
      <c r="U10" s="103">
        <f t="shared" si="8"/>
        <v>15</v>
      </c>
    </row>
    <row r="11" spans="1:21" ht="12.75">
      <c r="A11" s="11">
        <v>6</v>
      </c>
      <c r="B11" s="104">
        <f>HRÁČI!B21</f>
        <v>119</v>
      </c>
      <c r="C11" s="105" t="str">
        <f>HRÁČI!C21</f>
        <v>Češek</v>
      </c>
      <c r="D11" s="106" t="str">
        <f>HRÁČI!D21</f>
        <v>Ján</v>
      </c>
      <c r="E11" s="97">
        <v>13</v>
      </c>
      <c r="F11" s="98">
        <v>160</v>
      </c>
      <c r="G11" s="10">
        <f t="shared" si="0"/>
        <v>400</v>
      </c>
      <c r="H11" s="9">
        <f t="shared" si="1"/>
        <v>413</v>
      </c>
      <c r="I11" s="28">
        <v>11</v>
      </c>
      <c r="J11" s="97">
        <v>-136</v>
      </c>
      <c r="K11" s="98">
        <v>29</v>
      </c>
      <c r="L11" s="10">
        <f t="shared" si="2"/>
        <v>72.5</v>
      </c>
      <c r="M11" s="9">
        <f t="shared" si="3"/>
        <v>-63.5</v>
      </c>
      <c r="N11" s="28">
        <v>4</v>
      </c>
      <c r="O11" s="21">
        <f t="shared" si="4"/>
        <v>-123</v>
      </c>
      <c r="P11" s="97">
        <f t="shared" si="5"/>
        <v>472.5</v>
      </c>
      <c r="Q11" s="10">
        <f t="shared" si="6"/>
        <v>349.5</v>
      </c>
      <c r="R11" s="107">
        <f t="shared" si="7"/>
        <v>15</v>
      </c>
      <c r="S11" s="135"/>
      <c r="T11" s="108"/>
      <c r="U11" s="103">
        <f t="shared" si="8"/>
        <v>15</v>
      </c>
    </row>
    <row r="12" spans="1:21" ht="12.75">
      <c r="A12" s="11">
        <v>7</v>
      </c>
      <c r="B12" s="104">
        <f>HRÁČI!B25</f>
        <v>123</v>
      </c>
      <c r="C12" s="105" t="str">
        <f>HRÁČI!C25</f>
        <v>Jamečný</v>
      </c>
      <c r="D12" s="106" t="str">
        <f>HRÁČI!D25</f>
        <v>Milan</v>
      </c>
      <c r="E12" s="97">
        <v>224</v>
      </c>
      <c r="F12" s="98">
        <v>0</v>
      </c>
      <c r="G12" s="10">
        <f t="shared" si="0"/>
        <v>0</v>
      </c>
      <c r="H12" s="9">
        <f t="shared" si="1"/>
        <v>224</v>
      </c>
      <c r="I12" s="28">
        <v>8</v>
      </c>
      <c r="J12" s="97">
        <v>-101</v>
      </c>
      <c r="K12" s="98">
        <v>46</v>
      </c>
      <c r="L12" s="10">
        <f t="shared" si="2"/>
        <v>115</v>
      </c>
      <c r="M12" s="9">
        <f t="shared" si="3"/>
        <v>14</v>
      </c>
      <c r="N12" s="28">
        <v>7</v>
      </c>
      <c r="O12" s="21">
        <f t="shared" si="4"/>
        <v>123</v>
      </c>
      <c r="P12" s="97">
        <f t="shared" si="5"/>
        <v>115</v>
      </c>
      <c r="Q12" s="10">
        <f t="shared" si="6"/>
        <v>238</v>
      </c>
      <c r="R12" s="107">
        <f t="shared" si="7"/>
        <v>15</v>
      </c>
      <c r="S12" s="135"/>
      <c r="T12" s="108"/>
      <c r="U12" s="103">
        <f t="shared" si="8"/>
        <v>15</v>
      </c>
    </row>
    <row r="13" spans="1:21" ht="12.75">
      <c r="A13" s="11">
        <v>8</v>
      </c>
      <c r="B13" s="104">
        <f>HRÁČI!B9</f>
        <v>107</v>
      </c>
      <c r="C13" s="105" t="str">
        <f>HRÁČI!C9</f>
        <v>Hegyi </v>
      </c>
      <c r="D13" s="106" t="str">
        <f>HRÁČI!D9</f>
        <v>Juraj</v>
      </c>
      <c r="E13" s="97">
        <v>-110</v>
      </c>
      <c r="F13" s="98">
        <v>25</v>
      </c>
      <c r="G13" s="10">
        <f t="shared" si="0"/>
        <v>62.5</v>
      </c>
      <c r="H13" s="9">
        <f t="shared" si="1"/>
        <v>-47.5</v>
      </c>
      <c r="I13" s="28">
        <v>4</v>
      </c>
      <c r="J13" s="97">
        <v>-89</v>
      </c>
      <c r="K13" s="98">
        <v>99</v>
      </c>
      <c r="L13" s="10">
        <f t="shared" si="2"/>
        <v>247.5</v>
      </c>
      <c r="M13" s="9">
        <f t="shared" si="3"/>
        <v>158.5</v>
      </c>
      <c r="N13" s="28">
        <v>8</v>
      </c>
      <c r="O13" s="21">
        <f t="shared" si="4"/>
        <v>-199</v>
      </c>
      <c r="P13" s="97">
        <f t="shared" si="5"/>
        <v>310</v>
      </c>
      <c r="Q13" s="10">
        <f t="shared" si="6"/>
        <v>111</v>
      </c>
      <c r="R13" s="107">
        <f t="shared" si="7"/>
        <v>12</v>
      </c>
      <c r="S13" s="135"/>
      <c r="T13" s="108"/>
      <c r="U13" s="103">
        <f t="shared" si="8"/>
        <v>12</v>
      </c>
    </row>
    <row r="14" spans="1:21" ht="12.75">
      <c r="A14" s="11">
        <v>9</v>
      </c>
      <c r="B14" s="104">
        <f>HRÁČI!B16</f>
        <v>114</v>
      </c>
      <c r="C14" s="105" t="str">
        <f>HRÁČI!C16</f>
        <v>Pecov</v>
      </c>
      <c r="D14" s="106" t="str">
        <f>HRÁČI!D16</f>
        <v>Ivan</v>
      </c>
      <c r="E14" s="97">
        <v>16</v>
      </c>
      <c r="F14" s="98">
        <v>114</v>
      </c>
      <c r="G14" s="10">
        <f t="shared" si="0"/>
        <v>285</v>
      </c>
      <c r="H14" s="9">
        <f t="shared" si="1"/>
        <v>301</v>
      </c>
      <c r="I14" s="28">
        <v>10</v>
      </c>
      <c r="J14" s="97">
        <v>-146</v>
      </c>
      <c r="K14" s="98">
        <v>24</v>
      </c>
      <c r="L14" s="10">
        <f t="shared" si="2"/>
        <v>60</v>
      </c>
      <c r="M14" s="9">
        <f t="shared" si="3"/>
        <v>-86</v>
      </c>
      <c r="N14" s="28">
        <v>1</v>
      </c>
      <c r="O14" s="21">
        <f t="shared" si="4"/>
        <v>-130</v>
      </c>
      <c r="P14" s="97">
        <f t="shared" si="5"/>
        <v>345</v>
      </c>
      <c r="Q14" s="10">
        <f t="shared" si="6"/>
        <v>215</v>
      </c>
      <c r="R14" s="107">
        <f t="shared" si="7"/>
        <v>11</v>
      </c>
      <c r="S14" s="135"/>
      <c r="T14" s="108"/>
      <c r="U14" s="103">
        <f t="shared" si="8"/>
        <v>11</v>
      </c>
    </row>
    <row r="15" spans="1:21" ht="12.75">
      <c r="A15" s="11">
        <v>10</v>
      </c>
      <c r="B15" s="104">
        <f>HRÁČI!B10</f>
        <v>108</v>
      </c>
      <c r="C15" s="105" t="str">
        <f>HRÁČI!C10</f>
        <v>Vavríková</v>
      </c>
      <c r="D15" s="106" t="str">
        <f>HRÁČI!D10</f>
        <v>Lucia</v>
      </c>
      <c r="E15" s="97">
        <v>-212</v>
      </c>
      <c r="F15" s="98">
        <v>0</v>
      </c>
      <c r="G15" s="10">
        <f t="shared" si="0"/>
        <v>0</v>
      </c>
      <c r="H15" s="9">
        <f t="shared" si="1"/>
        <v>-212</v>
      </c>
      <c r="I15" s="28">
        <v>1</v>
      </c>
      <c r="J15" s="97">
        <v>53</v>
      </c>
      <c r="K15" s="98">
        <v>69</v>
      </c>
      <c r="L15" s="10">
        <f t="shared" si="2"/>
        <v>172.5</v>
      </c>
      <c r="M15" s="9">
        <f t="shared" si="3"/>
        <v>225.5</v>
      </c>
      <c r="N15" s="28">
        <v>9</v>
      </c>
      <c r="O15" s="21">
        <f t="shared" si="4"/>
        <v>-159</v>
      </c>
      <c r="P15" s="97">
        <f t="shared" si="5"/>
        <v>172.5</v>
      </c>
      <c r="Q15" s="10">
        <f t="shared" si="6"/>
        <v>13.5</v>
      </c>
      <c r="R15" s="107">
        <f t="shared" si="7"/>
        <v>10</v>
      </c>
      <c r="S15" s="135"/>
      <c r="T15" s="108"/>
      <c r="U15" s="103">
        <f t="shared" si="8"/>
        <v>10</v>
      </c>
    </row>
    <row r="16" spans="1:21" ht="12.75">
      <c r="A16" s="11">
        <v>11</v>
      </c>
      <c r="B16" s="104">
        <f>HRÁČI!B23</f>
        <v>121</v>
      </c>
      <c r="C16" s="105" t="str">
        <f>HRÁČI!C23</f>
        <v>Svätojánsky</v>
      </c>
      <c r="D16" s="106" t="str">
        <f>HRÁČI!D23</f>
        <v>Daniel</v>
      </c>
      <c r="E16" s="97">
        <v>1</v>
      </c>
      <c r="F16" s="98">
        <v>28</v>
      </c>
      <c r="G16" s="10">
        <f t="shared" si="0"/>
        <v>70</v>
      </c>
      <c r="H16" s="9">
        <f t="shared" si="1"/>
        <v>71</v>
      </c>
      <c r="I16" s="28">
        <v>7</v>
      </c>
      <c r="J16" s="97">
        <v>-110</v>
      </c>
      <c r="K16" s="98">
        <v>15</v>
      </c>
      <c r="L16" s="10">
        <f t="shared" si="2"/>
        <v>37.5</v>
      </c>
      <c r="M16" s="9">
        <f t="shared" si="3"/>
        <v>-72.5</v>
      </c>
      <c r="N16" s="28">
        <v>3</v>
      </c>
      <c r="O16" s="21">
        <f t="shared" si="4"/>
        <v>-109</v>
      </c>
      <c r="P16" s="97">
        <f t="shared" si="5"/>
        <v>107.5</v>
      </c>
      <c r="Q16" s="10">
        <f t="shared" si="6"/>
        <v>-1.5</v>
      </c>
      <c r="R16" s="107">
        <f t="shared" si="7"/>
        <v>10</v>
      </c>
      <c r="S16" s="135"/>
      <c r="T16" s="108"/>
      <c r="U16" s="103">
        <f t="shared" si="8"/>
        <v>10</v>
      </c>
    </row>
    <row r="17" spans="1:21" ht="12.75">
      <c r="A17" s="11">
        <v>12</v>
      </c>
      <c r="B17" s="104">
        <f>HRÁČI!B6</f>
        <v>104</v>
      </c>
      <c r="C17" s="105" t="str">
        <f>HRÁČI!C6</f>
        <v>Vavrík  </v>
      </c>
      <c r="D17" s="106" t="str">
        <f>HRÁČI!D6</f>
        <v>Roman</v>
      </c>
      <c r="E17" s="97">
        <v>-140.5</v>
      </c>
      <c r="F17" s="98">
        <v>19</v>
      </c>
      <c r="G17" s="10">
        <f t="shared" si="0"/>
        <v>47.5</v>
      </c>
      <c r="H17" s="9">
        <f t="shared" si="1"/>
        <v>-93</v>
      </c>
      <c r="I17" s="28">
        <v>3</v>
      </c>
      <c r="J17" s="97">
        <v>-154</v>
      </c>
      <c r="K17" s="98">
        <v>56</v>
      </c>
      <c r="L17" s="10">
        <f t="shared" si="2"/>
        <v>140</v>
      </c>
      <c r="M17" s="9">
        <f t="shared" si="3"/>
        <v>-14</v>
      </c>
      <c r="N17" s="28">
        <v>6</v>
      </c>
      <c r="O17" s="21">
        <f t="shared" si="4"/>
        <v>-294.5</v>
      </c>
      <c r="P17" s="97">
        <f t="shared" si="5"/>
        <v>187.5</v>
      </c>
      <c r="Q17" s="10">
        <f t="shared" si="6"/>
        <v>-107</v>
      </c>
      <c r="R17" s="107">
        <f t="shared" si="7"/>
        <v>9</v>
      </c>
      <c r="S17" s="135"/>
      <c r="T17" s="108"/>
      <c r="U17" s="103">
        <f t="shared" si="8"/>
        <v>9</v>
      </c>
    </row>
    <row r="18" spans="1:21" ht="12.75">
      <c r="A18" s="11">
        <v>13</v>
      </c>
      <c r="B18" s="104">
        <f>HRÁČI!B18</f>
        <v>116</v>
      </c>
      <c r="C18" s="105" t="str">
        <f>HRÁČI!C18</f>
        <v>Učník</v>
      </c>
      <c r="D18" s="106" t="str">
        <f>HRÁČI!D18</f>
        <v>Stanislav</v>
      </c>
      <c r="E18" s="97">
        <v>-14</v>
      </c>
      <c r="F18" s="98">
        <v>0</v>
      </c>
      <c r="G18" s="10">
        <f t="shared" si="0"/>
        <v>0</v>
      </c>
      <c r="H18" s="9">
        <f t="shared" si="1"/>
        <v>-14</v>
      </c>
      <c r="I18" s="28">
        <v>5</v>
      </c>
      <c r="J18" s="97">
        <v>-85</v>
      </c>
      <c r="K18" s="98">
        <v>0</v>
      </c>
      <c r="L18" s="10">
        <f t="shared" si="2"/>
        <v>0</v>
      </c>
      <c r="M18" s="9">
        <f t="shared" si="3"/>
        <v>-85</v>
      </c>
      <c r="N18" s="28">
        <v>2</v>
      </c>
      <c r="O18" s="21">
        <f t="shared" si="4"/>
        <v>-99</v>
      </c>
      <c r="P18" s="97">
        <f t="shared" si="5"/>
        <v>0</v>
      </c>
      <c r="Q18" s="10">
        <f t="shared" si="6"/>
        <v>-99</v>
      </c>
      <c r="R18" s="107">
        <f t="shared" si="7"/>
        <v>7</v>
      </c>
      <c r="S18" s="135"/>
      <c r="T18" s="108"/>
      <c r="U18" s="103">
        <f t="shared" si="8"/>
        <v>7</v>
      </c>
    </row>
    <row r="19" spans="1:21" ht="12.75">
      <c r="A19" s="1"/>
      <c r="E19" s="8">
        <f>SUM(E6:E18)</f>
        <v>0</v>
      </c>
      <c r="F19" s="8"/>
      <c r="G19" s="8">
        <f>SUM(G6:G18)</f>
        <v>2042.5</v>
      </c>
      <c r="H19" s="8"/>
      <c r="I19" s="8"/>
      <c r="J19" s="8">
        <f>SUM(J6:J18)</f>
        <v>0</v>
      </c>
      <c r="K19" s="8"/>
      <c r="L19" s="8">
        <f>SUM(L6:L18)</f>
        <v>2185</v>
      </c>
      <c r="M19" s="8"/>
      <c r="N19" s="8"/>
      <c r="O19" s="8">
        <f>SUM(O6:O18)</f>
        <v>0</v>
      </c>
      <c r="P19" s="8">
        <f>SUM(P6:P18)</f>
        <v>4227.5</v>
      </c>
      <c r="Q19" s="8"/>
      <c r="R19" s="8"/>
      <c r="S19" s="8"/>
      <c r="T19" s="8"/>
      <c r="U19" s="8"/>
    </row>
    <row r="20" spans="1:21" ht="13.5" customHeight="1">
      <c r="A20" s="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S20" s="1"/>
      <c r="T20" s="1"/>
      <c r="U20" s="2"/>
    </row>
    <row r="21" spans="1:21" ht="13.5" customHeight="1">
      <c r="A21" s="57" t="s">
        <v>55</v>
      </c>
      <c r="B21" s="203" t="s">
        <v>97</v>
      </c>
      <c r="C21" s="204"/>
      <c r="D21" s="204"/>
      <c r="E21" s="204"/>
      <c r="F21" s="204"/>
      <c r="H21" s="217" t="s">
        <v>56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8" t="s">
        <v>58</v>
      </c>
      <c r="B22" s="56" t="s">
        <v>216</v>
      </c>
      <c r="C22" s="56"/>
      <c r="D22" s="56"/>
      <c r="E22" s="56"/>
      <c r="F22" s="56"/>
      <c r="H22" s="55" t="s">
        <v>35</v>
      </c>
      <c r="I22" s="216" t="s">
        <v>68</v>
      </c>
      <c r="J22" s="216"/>
      <c r="K22" s="213" t="s">
        <v>57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</row>
    <row r="23" spans="1:21" ht="13.5" customHeight="1">
      <c r="A23" s="59" t="s">
        <v>59</v>
      </c>
      <c r="B23" s="52" t="s">
        <v>217</v>
      </c>
      <c r="C23" s="52"/>
      <c r="D23" s="52"/>
      <c r="E23" s="52"/>
      <c r="F23" s="52"/>
      <c r="H23" s="53">
        <v>80</v>
      </c>
      <c r="I23" s="202" t="s">
        <v>218</v>
      </c>
      <c r="J23" s="202"/>
      <c r="K23" s="200" t="s">
        <v>225</v>
      </c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1:21" ht="13.5" customHeight="1">
      <c r="A24" s="58" t="s">
        <v>60</v>
      </c>
      <c r="B24" s="56" t="s">
        <v>219</v>
      </c>
      <c r="C24" s="56"/>
      <c r="D24" s="56"/>
      <c r="E24" s="56"/>
      <c r="F24" s="56"/>
      <c r="H24" s="54">
        <v>64</v>
      </c>
      <c r="I24" s="199" t="s">
        <v>131</v>
      </c>
      <c r="J24" s="199"/>
      <c r="K24" s="201" t="s">
        <v>226</v>
      </c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3.5" customHeight="1">
      <c r="A25" s="59" t="s">
        <v>61</v>
      </c>
      <c r="B25" s="52" t="s">
        <v>220</v>
      </c>
      <c r="C25" s="52"/>
      <c r="D25" s="52"/>
      <c r="E25" s="52"/>
      <c r="F25" s="52"/>
      <c r="H25" s="53">
        <v>80</v>
      </c>
      <c r="I25" s="202" t="s">
        <v>163</v>
      </c>
      <c r="J25" s="202"/>
      <c r="K25" s="200" t="s">
        <v>225</v>
      </c>
      <c r="L25" s="200"/>
      <c r="M25" s="200"/>
      <c r="N25" s="200"/>
      <c r="O25" s="200"/>
      <c r="P25" s="200"/>
      <c r="Q25" s="200"/>
      <c r="R25" s="200"/>
      <c r="S25" s="200"/>
      <c r="T25" s="200"/>
      <c r="U25" s="200"/>
    </row>
    <row r="26" spans="1:21" ht="13.5" customHeight="1">
      <c r="A26" s="2"/>
      <c r="H26" s="54">
        <v>60</v>
      </c>
      <c r="I26" s="199" t="s">
        <v>116</v>
      </c>
      <c r="J26" s="199"/>
      <c r="K26" s="201" t="s">
        <v>185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21" ht="13.5" customHeight="1">
      <c r="A27" s="57" t="s">
        <v>55</v>
      </c>
      <c r="B27" s="203" t="s">
        <v>98</v>
      </c>
      <c r="C27" s="204"/>
      <c r="D27" s="204"/>
      <c r="E27" s="204"/>
      <c r="F27" s="204"/>
      <c r="H27" s="53">
        <v>60</v>
      </c>
      <c r="I27" s="202" t="s">
        <v>99</v>
      </c>
      <c r="J27" s="202"/>
      <c r="K27" s="200" t="s">
        <v>185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0"/>
    </row>
    <row r="28" spans="1:21" ht="13.5" customHeight="1">
      <c r="A28" s="58" t="s">
        <v>58</v>
      </c>
      <c r="B28" s="56" t="s">
        <v>221</v>
      </c>
      <c r="C28" s="56"/>
      <c r="D28" s="56"/>
      <c r="E28" s="56"/>
      <c r="F28" s="56"/>
      <c r="H28" s="54"/>
      <c r="I28" s="199"/>
      <c r="J28" s="199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3.5" customHeight="1">
      <c r="A29" s="59" t="s">
        <v>59</v>
      </c>
      <c r="B29" s="52" t="s">
        <v>222</v>
      </c>
      <c r="C29" s="52"/>
      <c r="D29" s="52"/>
      <c r="E29" s="52"/>
      <c r="F29" s="52"/>
      <c r="H29" s="53"/>
      <c r="I29" s="202"/>
      <c r="J29" s="202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1:21" ht="13.5" customHeight="1">
      <c r="A30" s="58" t="s">
        <v>60</v>
      </c>
      <c r="B30" s="56" t="s">
        <v>223</v>
      </c>
      <c r="C30" s="56"/>
      <c r="D30" s="56"/>
      <c r="E30" s="56"/>
      <c r="F30" s="56"/>
      <c r="H30" s="54"/>
      <c r="I30" s="199"/>
      <c r="J30" s="199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</row>
    <row r="31" spans="1:21" ht="13.5" customHeight="1">
      <c r="A31" s="59" t="s">
        <v>61</v>
      </c>
      <c r="B31" s="52" t="s">
        <v>224</v>
      </c>
      <c r="C31" s="52"/>
      <c r="D31" s="52"/>
      <c r="E31" s="52"/>
      <c r="F31" s="52"/>
      <c r="H31" s="53"/>
      <c r="I31" s="202"/>
      <c r="J31" s="202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</row>
    <row r="32" spans="1:21" ht="12.75">
      <c r="A32" s="1"/>
      <c r="B32" s="2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8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mergeCells count="27">
    <mergeCell ref="I30:J30"/>
    <mergeCell ref="K30:U30"/>
    <mergeCell ref="K26:U26"/>
    <mergeCell ref="I27:J27"/>
    <mergeCell ref="K27:U27"/>
    <mergeCell ref="I28:J28"/>
    <mergeCell ref="K28:U28"/>
    <mergeCell ref="I31:J31"/>
    <mergeCell ref="K31:U31"/>
    <mergeCell ref="B27:F27"/>
    <mergeCell ref="I24:J24"/>
    <mergeCell ref="K24:U24"/>
    <mergeCell ref="I25:J25"/>
    <mergeCell ref="K25:U25"/>
    <mergeCell ref="I26:J26"/>
    <mergeCell ref="I29:J29"/>
    <mergeCell ref="K29:U29"/>
    <mergeCell ref="E2:U2"/>
    <mergeCell ref="I23:J23"/>
    <mergeCell ref="K23:U23"/>
    <mergeCell ref="E4:I4"/>
    <mergeCell ref="J4:N4"/>
    <mergeCell ref="O4:R4"/>
    <mergeCell ref="B21:F21"/>
    <mergeCell ref="H21:U21"/>
    <mergeCell ref="I22:J22"/>
    <mergeCell ref="K22:U2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A1:X53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39652</v>
      </c>
      <c r="D4" s="27" t="s">
        <v>19</v>
      </c>
      <c r="E4" s="205" t="s">
        <v>80</v>
      </c>
      <c r="F4" s="206"/>
      <c r="G4" s="206"/>
      <c r="H4" s="206"/>
      <c r="I4" s="206"/>
      <c r="J4" s="207" t="s">
        <v>81</v>
      </c>
      <c r="K4" s="208"/>
      <c r="L4" s="208"/>
      <c r="M4" s="208"/>
      <c r="N4" s="209"/>
      <c r="O4" s="215" t="s">
        <v>30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12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-514</v>
      </c>
      <c r="F6" s="98">
        <v>36</v>
      </c>
      <c r="G6" s="99">
        <f aca="true" t="shared" si="0" ref="G6:G35">F6*2.5</f>
        <v>90</v>
      </c>
      <c r="H6" s="13">
        <f aca="true" t="shared" si="1" ref="H6:H35">E6+G6</f>
        <v>-424</v>
      </c>
      <c r="I6" s="28">
        <v>1</v>
      </c>
      <c r="J6" s="97">
        <v>20</v>
      </c>
      <c r="K6" s="98">
        <v>10</v>
      </c>
      <c r="L6" s="10">
        <f aca="true" t="shared" si="2" ref="L6:L35">K6*2.5</f>
        <v>25</v>
      </c>
      <c r="M6" s="13">
        <f aca="true" t="shared" si="3" ref="M6:M35">J6+L6</f>
        <v>45</v>
      </c>
      <c r="N6" s="28">
        <v>4</v>
      </c>
      <c r="O6" s="20">
        <f aca="true" t="shared" si="4" ref="O6:O35">E6+J6</f>
        <v>-494</v>
      </c>
      <c r="P6" s="100">
        <f aca="true" t="shared" si="5" ref="P6:P35">G6+L6</f>
        <v>115</v>
      </c>
      <c r="Q6" s="99">
        <f aca="true" t="shared" si="6" ref="Q6:Q35">H6+M6</f>
        <v>-379</v>
      </c>
      <c r="R6" s="101">
        <f aca="true" t="shared" si="7" ref="R6:R35">I6+N6</f>
        <v>5</v>
      </c>
      <c r="S6" s="134"/>
      <c r="T6" s="102"/>
      <c r="U6" s="103">
        <f aca="true" t="shared" si="8" ref="U6:U35">R6+S6+T6</f>
        <v>5</v>
      </c>
      <c r="X6" s="26"/>
    </row>
    <row r="7" spans="1:21" ht="12.75">
      <c r="A7" s="11">
        <v>8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-36</v>
      </c>
      <c r="F7" s="98">
        <v>20</v>
      </c>
      <c r="G7" s="10">
        <f t="shared" si="0"/>
        <v>50</v>
      </c>
      <c r="H7" s="9">
        <f t="shared" si="1"/>
        <v>14</v>
      </c>
      <c r="I7" s="28">
        <v>3</v>
      </c>
      <c r="J7" s="97">
        <v>-40</v>
      </c>
      <c r="K7" s="98">
        <v>41</v>
      </c>
      <c r="L7" s="10">
        <f t="shared" si="2"/>
        <v>102.5</v>
      </c>
      <c r="M7" s="9">
        <f t="shared" si="3"/>
        <v>62.5</v>
      </c>
      <c r="N7" s="28">
        <v>6</v>
      </c>
      <c r="O7" s="21">
        <f t="shared" si="4"/>
        <v>-76</v>
      </c>
      <c r="P7" s="97">
        <f t="shared" si="5"/>
        <v>152.5</v>
      </c>
      <c r="Q7" s="10">
        <f t="shared" si="6"/>
        <v>76.5</v>
      </c>
      <c r="R7" s="107">
        <f t="shared" si="7"/>
        <v>9</v>
      </c>
      <c r="S7" s="135"/>
      <c r="T7" s="108"/>
      <c r="U7" s="103">
        <f t="shared" si="8"/>
        <v>9</v>
      </c>
    </row>
    <row r="8" spans="1:21" ht="12.75">
      <c r="A8" s="11">
        <v>10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162</v>
      </c>
      <c r="F8" s="98">
        <v>0</v>
      </c>
      <c r="G8" s="10">
        <f t="shared" si="0"/>
        <v>0</v>
      </c>
      <c r="H8" s="9">
        <f t="shared" si="1"/>
        <v>162</v>
      </c>
      <c r="I8" s="28">
        <v>8</v>
      </c>
      <c r="J8" s="97">
        <v>-303.5</v>
      </c>
      <c r="K8" s="98">
        <v>0</v>
      </c>
      <c r="L8" s="10">
        <f t="shared" si="2"/>
        <v>0</v>
      </c>
      <c r="M8" s="9">
        <f t="shared" si="3"/>
        <v>-303.5</v>
      </c>
      <c r="N8" s="28">
        <v>1</v>
      </c>
      <c r="O8" s="21">
        <f t="shared" si="4"/>
        <v>-141.5</v>
      </c>
      <c r="P8" s="97">
        <f t="shared" si="5"/>
        <v>0</v>
      </c>
      <c r="Q8" s="10">
        <f t="shared" si="6"/>
        <v>-141.5</v>
      </c>
      <c r="R8" s="107">
        <f t="shared" si="7"/>
        <v>9</v>
      </c>
      <c r="S8" s="135"/>
      <c r="T8" s="108"/>
      <c r="U8" s="103">
        <f t="shared" si="8"/>
        <v>9</v>
      </c>
    </row>
    <row r="9" spans="1:21" ht="12.75">
      <c r="A9" s="11">
        <v>11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-183</v>
      </c>
      <c r="F9" s="98">
        <v>44</v>
      </c>
      <c r="G9" s="10">
        <f t="shared" si="0"/>
        <v>110</v>
      </c>
      <c r="H9" s="9">
        <f t="shared" si="1"/>
        <v>-73</v>
      </c>
      <c r="I9" s="28">
        <v>2</v>
      </c>
      <c r="J9" s="97">
        <v>-0.5</v>
      </c>
      <c r="K9" s="98">
        <v>20</v>
      </c>
      <c r="L9" s="10">
        <f t="shared" si="2"/>
        <v>50</v>
      </c>
      <c r="M9" s="9">
        <f t="shared" si="3"/>
        <v>49.5</v>
      </c>
      <c r="N9" s="28">
        <v>5</v>
      </c>
      <c r="O9" s="21">
        <f t="shared" si="4"/>
        <v>-183.5</v>
      </c>
      <c r="P9" s="97">
        <f t="shared" si="5"/>
        <v>160</v>
      </c>
      <c r="Q9" s="10">
        <f t="shared" si="6"/>
        <v>-23.5</v>
      </c>
      <c r="R9" s="107">
        <f t="shared" si="7"/>
        <v>7</v>
      </c>
      <c r="S9" s="135"/>
      <c r="T9" s="108"/>
      <c r="U9" s="103">
        <f t="shared" si="8"/>
        <v>7</v>
      </c>
    </row>
    <row r="10" spans="1:21" ht="12.75">
      <c r="A10" s="11">
        <v>13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5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-38.5</v>
      </c>
      <c r="F11" s="98">
        <v>96</v>
      </c>
      <c r="G11" s="10">
        <f t="shared" si="0"/>
        <v>240</v>
      </c>
      <c r="H11" s="9">
        <f t="shared" si="1"/>
        <v>201.5</v>
      </c>
      <c r="I11" s="28">
        <v>9</v>
      </c>
      <c r="J11" s="97">
        <v>-29</v>
      </c>
      <c r="K11" s="98">
        <v>53</v>
      </c>
      <c r="L11" s="10">
        <f t="shared" si="2"/>
        <v>132.5</v>
      </c>
      <c r="M11" s="9">
        <f t="shared" si="3"/>
        <v>103.5</v>
      </c>
      <c r="N11" s="28">
        <v>7</v>
      </c>
      <c r="O11" s="21">
        <f t="shared" si="4"/>
        <v>-67.5</v>
      </c>
      <c r="P11" s="97">
        <f t="shared" si="5"/>
        <v>372.5</v>
      </c>
      <c r="Q11" s="10">
        <f t="shared" si="6"/>
        <v>305</v>
      </c>
      <c r="R11" s="107">
        <f t="shared" si="7"/>
        <v>16</v>
      </c>
      <c r="S11" s="135"/>
      <c r="T11" s="108"/>
      <c r="U11" s="103">
        <f t="shared" si="8"/>
        <v>16</v>
      </c>
    </row>
    <row r="12" spans="1:21" ht="12.75">
      <c r="A12" s="11">
        <v>14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0</v>
      </c>
      <c r="F12" s="98">
        <v>0</v>
      </c>
      <c r="G12" s="10">
        <f t="shared" si="0"/>
        <v>0</v>
      </c>
      <c r="H12" s="9">
        <f t="shared" si="1"/>
        <v>0</v>
      </c>
      <c r="I12" s="28"/>
      <c r="J12" s="97">
        <v>0</v>
      </c>
      <c r="K12" s="98">
        <v>0</v>
      </c>
      <c r="L12" s="10">
        <f t="shared" si="2"/>
        <v>0</v>
      </c>
      <c r="M12" s="9">
        <f t="shared" si="3"/>
        <v>0</v>
      </c>
      <c r="N12" s="28"/>
      <c r="O12" s="21">
        <f t="shared" si="4"/>
        <v>0</v>
      </c>
      <c r="P12" s="97">
        <f t="shared" si="5"/>
        <v>0</v>
      </c>
      <c r="Q12" s="10">
        <f t="shared" si="6"/>
        <v>0</v>
      </c>
      <c r="R12" s="107">
        <f t="shared" si="7"/>
        <v>0</v>
      </c>
      <c r="S12" s="135"/>
      <c r="T12" s="108"/>
      <c r="U12" s="103">
        <f t="shared" si="8"/>
        <v>0</v>
      </c>
    </row>
    <row r="13" spans="1:21" ht="12.75">
      <c r="A13" s="11">
        <v>3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87.5</v>
      </c>
      <c r="F13" s="98">
        <v>20</v>
      </c>
      <c r="G13" s="10">
        <f t="shared" si="0"/>
        <v>50</v>
      </c>
      <c r="H13" s="9">
        <f t="shared" si="1"/>
        <v>137.5</v>
      </c>
      <c r="I13" s="28">
        <v>7</v>
      </c>
      <c r="J13" s="97">
        <v>238</v>
      </c>
      <c r="K13" s="98">
        <v>0</v>
      </c>
      <c r="L13" s="10">
        <f t="shared" si="2"/>
        <v>0</v>
      </c>
      <c r="M13" s="9">
        <f t="shared" si="3"/>
        <v>238</v>
      </c>
      <c r="N13" s="28">
        <v>10</v>
      </c>
      <c r="O13" s="21">
        <f t="shared" si="4"/>
        <v>325.5</v>
      </c>
      <c r="P13" s="97">
        <f t="shared" si="5"/>
        <v>50</v>
      </c>
      <c r="Q13" s="10">
        <f t="shared" si="6"/>
        <v>375.5</v>
      </c>
      <c r="R13" s="107">
        <f t="shared" si="7"/>
        <v>17</v>
      </c>
      <c r="S13" s="135">
        <v>1</v>
      </c>
      <c r="T13" s="108"/>
      <c r="U13" s="103">
        <f t="shared" si="8"/>
        <v>18</v>
      </c>
    </row>
    <row r="14" spans="1:21" ht="12.75">
      <c r="A14" s="11">
        <v>15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16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17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18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7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-46.5</v>
      </c>
      <c r="F18" s="98">
        <v>104</v>
      </c>
      <c r="G18" s="10">
        <f t="shared" si="0"/>
        <v>260</v>
      </c>
      <c r="H18" s="9">
        <f t="shared" si="1"/>
        <v>213.5</v>
      </c>
      <c r="I18" s="28">
        <v>10</v>
      </c>
      <c r="J18" s="97">
        <v>-295</v>
      </c>
      <c r="K18" s="98">
        <v>22</v>
      </c>
      <c r="L18" s="10">
        <f t="shared" si="2"/>
        <v>55</v>
      </c>
      <c r="M18" s="9">
        <f t="shared" si="3"/>
        <v>-240</v>
      </c>
      <c r="N18" s="28">
        <v>2</v>
      </c>
      <c r="O18" s="21">
        <f t="shared" si="4"/>
        <v>-341.5</v>
      </c>
      <c r="P18" s="97">
        <f t="shared" si="5"/>
        <v>315</v>
      </c>
      <c r="Q18" s="10">
        <f t="shared" si="6"/>
        <v>-26.5</v>
      </c>
      <c r="R18" s="107">
        <f t="shared" si="7"/>
        <v>12</v>
      </c>
      <c r="S18" s="135"/>
      <c r="T18" s="108"/>
      <c r="U18" s="103">
        <f t="shared" si="8"/>
        <v>12</v>
      </c>
    </row>
    <row r="19" spans="1:21" ht="12.75">
      <c r="A19" s="11">
        <v>2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13</v>
      </c>
      <c r="F19" s="98">
        <v>96</v>
      </c>
      <c r="G19" s="10">
        <f t="shared" si="0"/>
        <v>240</v>
      </c>
      <c r="H19" s="9">
        <f t="shared" si="1"/>
        <v>253</v>
      </c>
      <c r="I19" s="28">
        <v>11</v>
      </c>
      <c r="J19" s="97">
        <v>149</v>
      </c>
      <c r="K19" s="98">
        <v>5</v>
      </c>
      <c r="L19" s="10">
        <f t="shared" si="2"/>
        <v>12.5</v>
      </c>
      <c r="M19" s="9">
        <f t="shared" si="3"/>
        <v>161.5</v>
      </c>
      <c r="N19" s="28">
        <v>9</v>
      </c>
      <c r="O19" s="21">
        <f t="shared" si="4"/>
        <v>162</v>
      </c>
      <c r="P19" s="97">
        <f t="shared" si="5"/>
        <v>252.5</v>
      </c>
      <c r="Q19" s="10">
        <f t="shared" si="6"/>
        <v>414.5</v>
      </c>
      <c r="R19" s="107">
        <f t="shared" si="7"/>
        <v>20</v>
      </c>
      <c r="S19" s="135">
        <v>2</v>
      </c>
      <c r="T19" s="108">
        <v>3</v>
      </c>
      <c r="U19" s="103">
        <f t="shared" si="8"/>
        <v>25</v>
      </c>
    </row>
    <row r="20" spans="1:21" ht="12.75">
      <c r="A20" s="11">
        <v>19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9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-15.5</v>
      </c>
      <c r="F21" s="98">
        <v>42</v>
      </c>
      <c r="G21" s="10">
        <f t="shared" si="0"/>
        <v>105</v>
      </c>
      <c r="H21" s="9">
        <f t="shared" si="1"/>
        <v>89.5</v>
      </c>
      <c r="I21" s="28">
        <v>6</v>
      </c>
      <c r="J21" s="97">
        <v>-61.5</v>
      </c>
      <c r="K21" s="98">
        <v>0</v>
      </c>
      <c r="L21" s="10">
        <f t="shared" si="2"/>
        <v>0</v>
      </c>
      <c r="M21" s="9">
        <f t="shared" si="3"/>
        <v>-61.5</v>
      </c>
      <c r="N21" s="28">
        <v>3</v>
      </c>
      <c r="O21" s="21">
        <f t="shared" si="4"/>
        <v>-77</v>
      </c>
      <c r="P21" s="97">
        <f t="shared" si="5"/>
        <v>105</v>
      </c>
      <c r="Q21" s="10">
        <f t="shared" si="6"/>
        <v>28</v>
      </c>
      <c r="R21" s="107">
        <f t="shared" si="7"/>
        <v>9</v>
      </c>
      <c r="S21" s="135"/>
      <c r="T21" s="108"/>
      <c r="U21" s="103">
        <f t="shared" si="8"/>
        <v>9</v>
      </c>
    </row>
    <row r="22" spans="1:21" ht="12.75">
      <c r="A22" s="11">
        <v>20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21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22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23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6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-2.5</v>
      </c>
      <c r="F26" s="98">
        <v>25</v>
      </c>
      <c r="G26" s="10">
        <f t="shared" si="0"/>
        <v>62.5</v>
      </c>
      <c r="H26" s="9">
        <f t="shared" si="1"/>
        <v>60</v>
      </c>
      <c r="I26" s="28">
        <v>4</v>
      </c>
      <c r="J26" s="97">
        <v>20.5</v>
      </c>
      <c r="K26" s="98">
        <v>51</v>
      </c>
      <c r="L26" s="10">
        <f t="shared" si="2"/>
        <v>127.5</v>
      </c>
      <c r="M26" s="9">
        <f t="shared" si="3"/>
        <v>148</v>
      </c>
      <c r="N26" s="28">
        <v>8</v>
      </c>
      <c r="O26" s="21">
        <f t="shared" si="4"/>
        <v>18</v>
      </c>
      <c r="P26" s="97">
        <f t="shared" si="5"/>
        <v>190</v>
      </c>
      <c r="Q26" s="10">
        <f t="shared" si="6"/>
        <v>208</v>
      </c>
      <c r="R26" s="107">
        <f t="shared" si="7"/>
        <v>12</v>
      </c>
      <c r="S26" s="135"/>
      <c r="T26" s="108">
        <v>1</v>
      </c>
      <c r="U26" s="103">
        <f t="shared" si="8"/>
        <v>13</v>
      </c>
    </row>
    <row r="27" spans="1:21" ht="12.75">
      <c r="A27" s="11">
        <v>24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4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8</v>
      </c>
      <c r="F28" s="98">
        <v>30</v>
      </c>
      <c r="G28" s="10">
        <f t="shared" si="0"/>
        <v>75</v>
      </c>
      <c r="H28" s="9">
        <f t="shared" si="1"/>
        <v>83</v>
      </c>
      <c r="I28" s="28">
        <v>5</v>
      </c>
      <c r="J28" s="97">
        <v>127</v>
      </c>
      <c r="K28" s="98">
        <v>55</v>
      </c>
      <c r="L28" s="10">
        <f t="shared" si="2"/>
        <v>137.5</v>
      </c>
      <c r="M28" s="9">
        <f t="shared" si="3"/>
        <v>264.5</v>
      </c>
      <c r="N28" s="28">
        <v>11</v>
      </c>
      <c r="O28" s="21">
        <f t="shared" si="4"/>
        <v>135</v>
      </c>
      <c r="P28" s="97">
        <f t="shared" si="5"/>
        <v>212.5</v>
      </c>
      <c r="Q28" s="10">
        <f t="shared" si="6"/>
        <v>347.5</v>
      </c>
      <c r="R28" s="107">
        <f t="shared" si="7"/>
        <v>16</v>
      </c>
      <c r="S28" s="135"/>
      <c r="T28" s="108">
        <v>2</v>
      </c>
      <c r="U28" s="103">
        <f t="shared" si="8"/>
        <v>18</v>
      </c>
    </row>
    <row r="29" spans="1:21" ht="12.75">
      <c r="A29" s="11">
        <v>1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565.5</v>
      </c>
      <c r="F29" s="98">
        <v>32</v>
      </c>
      <c r="G29" s="10">
        <f t="shared" si="0"/>
        <v>80</v>
      </c>
      <c r="H29" s="9">
        <f t="shared" si="1"/>
        <v>645.5</v>
      </c>
      <c r="I29" s="28">
        <v>12</v>
      </c>
      <c r="J29" s="97">
        <v>175</v>
      </c>
      <c r="K29" s="98">
        <v>36</v>
      </c>
      <c r="L29" s="10">
        <f t="shared" si="2"/>
        <v>90</v>
      </c>
      <c r="M29" s="9">
        <f t="shared" si="3"/>
        <v>265</v>
      </c>
      <c r="N29" s="28">
        <v>12</v>
      </c>
      <c r="O29" s="21">
        <f t="shared" si="4"/>
        <v>740.5</v>
      </c>
      <c r="P29" s="97">
        <f t="shared" si="5"/>
        <v>170</v>
      </c>
      <c r="Q29" s="10">
        <f t="shared" si="6"/>
        <v>910.5</v>
      </c>
      <c r="R29" s="107">
        <f t="shared" si="7"/>
        <v>24</v>
      </c>
      <c r="S29" s="135">
        <v>3</v>
      </c>
      <c r="T29" s="108"/>
      <c r="U29" s="103">
        <f t="shared" si="8"/>
        <v>27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1362.5</v>
      </c>
      <c r="H36" s="8"/>
      <c r="I36" s="8"/>
      <c r="J36" s="8">
        <f>SUM(J6:J35)</f>
        <v>0</v>
      </c>
      <c r="K36" s="8"/>
      <c r="L36" s="8">
        <f>SUM(L6:L35)</f>
        <v>732.5</v>
      </c>
      <c r="M36" s="8"/>
      <c r="N36" s="8"/>
      <c r="O36" s="8">
        <f>SUM(O6:O35)</f>
        <v>0</v>
      </c>
      <c r="P36" s="8">
        <f>SUM(P6:P35)</f>
        <v>2095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229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230</v>
      </c>
      <c r="C40" s="52"/>
      <c r="D40" s="52"/>
      <c r="E40" s="52"/>
      <c r="F40" s="52"/>
      <c r="H40" s="53">
        <v>72</v>
      </c>
      <c r="I40" s="202" t="s">
        <v>231</v>
      </c>
      <c r="J40" s="202"/>
      <c r="K40" s="200" t="s">
        <v>232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233</v>
      </c>
      <c r="C41" s="56"/>
      <c r="D41" s="56"/>
      <c r="E41" s="56"/>
      <c r="F41" s="56"/>
      <c r="H41" s="54">
        <v>64</v>
      </c>
      <c r="I41" s="199" t="s">
        <v>129</v>
      </c>
      <c r="J41" s="199"/>
      <c r="K41" s="201" t="s">
        <v>226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234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235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236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H38:U38"/>
    <mergeCell ref="B38:F38"/>
    <mergeCell ref="B44:F44"/>
    <mergeCell ref="E2:U2"/>
    <mergeCell ref="E4:I4"/>
    <mergeCell ref="J4:N4"/>
    <mergeCell ref="O4:R4"/>
    <mergeCell ref="I39:J39"/>
    <mergeCell ref="K39:U39"/>
    <mergeCell ref="I40:J40"/>
    <mergeCell ref="K40:U40"/>
    <mergeCell ref="I41:J41"/>
    <mergeCell ref="K41:U41"/>
    <mergeCell ref="I42:J42"/>
    <mergeCell ref="K42:U42"/>
    <mergeCell ref="I43:J43"/>
    <mergeCell ref="K43:U43"/>
    <mergeCell ref="I44:J44"/>
    <mergeCell ref="K44:U44"/>
    <mergeCell ref="I45:J45"/>
    <mergeCell ref="K45:U45"/>
    <mergeCell ref="I46:J46"/>
    <mergeCell ref="K46:U46"/>
    <mergeCell ref="I47:J47"/>
    <mergeCell ref="K47:U47"/>
    <mergeCell ref="I48:J48"/>
    <mergeCell ref="K48:U4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4"/>
  <dimension ref="A1:X35"/>
  <sheetViews>
    <sheetView showGridLines="0" zoomScale="85" zoomScaleNormal="85" workbookViewId="0" topLeftCell="A1">
      <selection activeCell="K22" sqref="K22:U2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228</v>
      </c>
      <c r="D4" s="27" t="s">
        <v>19</v>
      </c>
      <c r="E4" s="205" t="s">
        <v>80</v>
      </c>
      <c r="F4" s="206"/>
      <c r="G4" s="206"/>
      <c r="H4" s="206"/>
      <c r="I4" s="206"/>
      <c r="J4" s="207" t="s">
        <v>81</v>
      </c>
      <c r="K4" s="208"/>
      <c r="L4" s="208"/>
      <c r="M4" s="208"/>
      <c r="N4" s="209"/>
      <c r="O4" s="215" t="s">
        <v>30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HRÁČI!B26</f>
        <v>224</v>
      </c>
      <c r="C6" s="95" t="str">
        <f>HRÁČI!C26</f>
        <v>Biely</v>
      </c>
      <c r="D6" s="96" t="str">
        <f>HRÁČI!D26</f>
        <v>Peter</v>
      </c>
      <c r="E6" s="97">
        <v>565.5</v>
      </c>
      <c r="F6" s="98">
        <v>32</v>
      </c>
      <c r="G6" s="99">
        <f aca="true" t="shared" si="0" ref="G6:G17">F6*2.5</f>
        <v>80</v>
      </c>
      <c r="H6" s="13">
        <f aca="true" t="shared" si="1" ref="H6:H17">E6+G6</f>
        <v>645.5</v>
      </c>
      <c r="I6" s="28">
        <v>12</v>
      </c>
      <c r="J6" s="97">
        <v>175</v>
      </c>
      <c r="K6" s="98">
        <v>36</v>
      </c>
      <c r="L6" s="10">
        <f aca="true" t="shared" si="2" ref="L6:L17">K6*2.5</f>
        <v>90</v>
      </c>
      <c r="M6" s="13">
        <f aca="true" t="shared" si="3" ref="M6:M17">J6+L6</f>
        <v>265</v>
      </c>
      <c r="N6" s="28">
        <v>12</v>
      </c>
      <c r="O6" s="20">
        <f aca="true" t="shared" si="4" ref="O6:O17">E6+J6</f>
        <v>740.5</v>
      </c>
      <c r="P6" s="100">
        <f aca="true" t="shared" si="5" ref="P6:P17">G6+L6</f>
        <v>170</v>
      </c>
      <c r="Q6" s="99">
        <f aca="true" t="shared" si="6" ref="Q6:Q17">H6+M6</f>
        <v>910.5</v>
      </c>
      <c r="R6" s="101">
        <f aca="true" t="shared" si="7" ref="R6:R17">I6+N6</f>
        <v>24</v>
      </c>
      <c r="S6" s="134">
        <v>3</v>
      </c>
      <c r="T6" s="102"/>
      <c r="U6" s="103">
        <f aca="true" t="shared" si="8" ref="U6:U17">R6+S6+T6</f>
        <v>27</v>
      </c>
      <c r="X6" s="26"/>
    </row>
    <row r="7" spans="1:21" ht="12.75">
      <c r="A7" s="11">
        <v>2</v>
      </c>
      <c r="B7" s="104">
        <f>HRÁČI!B16</f>
        <v>114</v>
      </c>
      <c r="C7" s="105" t="str">
        <f>HRÁČI!C16</f>
        <v>Pecov</v>
      </c>
      <c r="D7" s="106" t="str">
        <f>HRÁČI!D16</f>
        <v>Ivan</v>
      </c>
      <c r="E7" s="97">
        <v>13</v>
      </c>
      <c r="F7" s="98">
        <v>96</v>
      </c>
      <c r="G7" s="10">
        <f t="shared" si="0"/>
        <v>240</v>
      </c>
      <c r="H7" s="9">
        <f t="shared" si="1"/>
        <v>253</v>
      </c>
      <c r="I7" s="28">
        <v>11</v>
      </c>
      <c r="J7" s="97">
        <v>149</v>
      </c>
      <c r="K7" s="98">
        <v>5</v>
      </c>
      <c r="L7" s="10">
        <f t="shared" si="2"/>
        <v>12.5</v>
      </c>
      <c r="M7" s="9">
        <f t="shared" si="3"/>
        <v>161.5</v>
      </c>
      <c r="N7" s="28">
        <v>9</v>
      </c>
      <c r="O7" s="21">
        <f t="shared" si="4"/>
        <v>162</v>
      </c>
      <c r="P7" s="97">
        <f t="shared" si="5"/>
        <v>252.5</v>
      </c>
      <c r="Q7" s="10">
        <f t="shared" si="6"/>
        <v>414.5</v>
      </c>
      <c r="R7" s="107">
        <f t="shared" si="7"/>
        <v>20</v>
      </c>
      <c r="S7" s="135">
        <v>2</v>
      </c>
      <c r="T7" s="108">
        <v>3</v>
      </c>
      <c r="U7" s="103">
        <f t="shared" si="8"/>
        <v>25</v>
      </c>
    </row>
    <row r="8" spans="1:21" ht="12.75">
      <c r="A8" s="11">
        <v>3</v>
      </c>
      <c r="B8" s="104">
        <f>HRÁČI!B10</f>
        <v>108</v>
      </c>
      <c r="C8" s="105" t="str">
        <f>HRÁČI!C10</f>
        <v>Vavríková</v>
      </c>
      <c r="D8" s="106" t="str">
        <f>HRÁČI!D10</f>
        <v>Lucia</v>
      </c>
      <c r="E8" s="97">
        <v>87.5</v>
      </c>
      <c r="F8" s="98">
        <v>20</v>
      </c>
      <c r="G8" s="10">
        <f t="shared" si="0"/>
        <v>50</v>
      </c>
      <c r="H8" s="9">
        <f t="shared" si="1"/>
        <v>137.5</v>
      </c>
      <c r="I8" s="28">
        <v>7</v>
      </c>
      <c r="J8" s="97">
        <v>238</v>
      </c>
      <c r="K8" s="98">
        <v>0</v>
      </c>
      <c r="L8" s="10">
        <f t="shared" si="2"/>
        <v>0</v>
      </c>
      <c r="M8" s="9">
        <f t="shared" si="3"/>
        <v>238</v>
      </c>
      <c r="N8" s="28">
        <v>10</v>
      </c>
      <c r="O8" s="21">
        <f t="shared" si="4"/>
        <v>325.5</v>
      </c>
      <c r="P8" s="97">
        <f t="shared" si="5"/>
        <v>50</v>
      </c>
      <c r="Q8" s="10">
        <f t="shared" si="6"/>
        <v>375.5</v>
      </c>
      <c r="R8" s="107">
        <f t="shared" si="7"/>
        <v>17</v>
      </c>
      <c r="S8" s="135">
        <v>1</v>
      </c>
      <c r="T8" s="108"/>
      <c r="U8" s="103">
        <f t="shared" si="8"/>
        <v>18</v>
      </c>
    </row>
    <row r="9" spans="1:21" ht="12.75">
      <c r="A9" s="11">
        <v>4</v>
      </c>
      <c r="B9" s="104">
        <f>HRÁČI!B25</f>
        <v>123</v>
      </c>
      <c r="C9" s="105" t="str">
        <f>HRÁČI!C25</f>
        <v>Jamečný</v>
      </c>
      <c r="D9" s="106" t="str">
        <f>HRÁČI!D25</f>
        <v>Milan</v>
      </c>
      <c r="E9" s="97">
        <v>8</v>
      </c>
      <c r="F9" s="98">
        <v>30</v>
      </c>
      <c r="G9" s="10">
        <f t="shared" si="0"/>
        <v>75</v>
      </c>
      <c r="H9" s="9">
        <f t="shared" si="1"/>
        <v>83</v>
      </c>
      <c r="I9" s="28">
        <v>5</v>
      </c>
      <c r="J9" s="97">
        <v>127</v>
      </c>
      <c r="K9" s="98">
        <v>55</v>
      </c>
      <c r="L9" s="10">
        <f t="shared" si="2"/>
        <v>137.5</v>
      </c>
      <c r="M9" s="9">
        <f t="shared" si="3"/>
        <v>264.5</v>
      </c>
      <c r="N9" s="28">
        <v>11</v>
      </c>
      <c r="O9" s="21">
        <f t="shared" si="4"/>
        <v>135</v>
      </c>
      <c r="P9" s="97">
        <f t="shared" si="5"/>
        <v>212.5</v>
      </c>
      <c r="Q9" s="10">
        <f t="shared" si="6"/>
        <v>347.5</v>
      </c>
      <c r="R9" s="107">
        <f t="shared" si="7"/>
        <v>16</v>
      </c>
      <c r="S9" s="135"/>
      <c r="T9" s="108">
        <v>2</v>
      </c>
      <c r="U9" s="103">
        <f t="shared" si="8"/>
        <v>18</v>
      </c>
    </row>
    <row r="10" spans="1:21" ht="12.75">
      <c r="A10" s="11">
        <v>5</v>
      </c>
      <c r="B10" s="104">
        <f>HRÁČI!B8</f>
        <v>106</v>
      </c>
      <c r="C10" s="105" t="str">
        <f>HRÁČI!C8</f>
        <v>Bisák </v>
      </c>
      <c r="D10" s="106" t="str">
        <f>HRÁČI!D8</f>
        <v>Viliam</v>
      </c>
      <c r="E10" s="97">
        <v>-38.5</v>
      </c>
      <c r="F10" s="98">
        <v>96</v>
      </c>
      <c r="G10" s="10">
        <f t="shared" si="0"/>
        <v>240</v>
      </c>
      <c r="H10" s="9">
        <f t="shared" si="1"/>
        <v>201.5</v>
      </c>
      <c r="I10" s="28">
        <v>9</v>
      </c>
      <c r="J10" s="97">
        <v>-29</v>
      </c>
      <c r="K10" s="98">
        <v>53</v>
      </c>
      <c r="L10" s="10">
        <f t="shared" si="2"/>
        <v>132.5</v>
      </c>
      <c r="M10" s="9">
        <f t="shared" si="3"/>
        <v>103.5</v>
      </c>
      <c r="N10" s="28">
        <v>7</v>
      </c>
      <c r="O10" s="21">
        <f t="shared" si="4"/>
        <v>-67.5</v>
      </c>
      <c r="P10" s="97">
        <f t="shared" si="5"/>
        <v>372.5</v>
      </c>
      <c r="Q10" s="10">
        <f t="shared" si="6"/>
        <v>305</v>
      </c>
      <c r="R10" s="107">
        <f t="shared" si="7"/>
        <v>16</v>
      </c>
      <c r="S10" s="135"/>
      <c r="T10" s="108"/>
      <c r="U10" s="103">
        <f t="shared" si="8"/>
        <v>16</v>
      </c>
    </row>
    <row r="11" spans="1:21" ht="12.75">
      <c r="A11" s="11">
        <v>6</v>
      </c>
      <c r="B11" s="104">
        <f>HRÁČI!B23</f>
        <v>121</v>
      </c>
      <c r="C11" s="105" t="str">
        <f>HRÁČI!C23</f>
        <v>Svätojánsky</v>
      </c>
      <c r="D11" s="106" t="str">
        <f>HRÁČI!D23</f>
        <v>Daniel</v>
      </c>
      <c r="E11" s="97">
        <v>-2.5</v>
      </c>
      <c r="F11" s="98">
        <v>25</v>
      </c>
      <c r="G11" s="10">
        <f t="shared" si="0"/>
        <v>62.5</v>
      </c>
      <c r="H11" s="9">
        <f t="shared" si="1"/>
        <v>60</v>
      </c>
      <c r="I11" s="28">
        <v>4</v>
      </c>
      <c r="J11" s="97">
        <v>20.5</v>
      </c>
      <c r="K11" s="98">
        <v>51</v>
      </c>
      <c r="L11" s="10">
        <f t="shared" si="2"/>
        <v>127.5</v>
      </c>
      <c r="M11" s="9">
        <f t="shared" si="3"/>
        <v>148</v>
      </c>
      <c r="N11" s="28">
        <v>8</v>
      </c>
      <c r="O11" s="21">
        <f t="shared" si="4"/>
        <v>18</v>
      </c>
      <c r="P11" s="97">
        <f t="shared" si="5"/>
        <v>190</v>
      </c>
      <c r="Q11" s="10">
        <f t="shared" si="6"/>
        <v>208</v>
      </c>
      <c r="R11" s="107">
        <f t="shared" si="7"/>
        <v>12</v>
      </c>
      <c r="S11" s="135"/>
      <c r="T11" s="108">
        <v>1</v>
      </c>
      <c r="U11" s="103">
        <f t="shared" si="8"/>
        <v>13</v>
      </c>
    </row>
    <row r="12" spans="1:21" ht="12.75">
      <c r="A12" s="11">
        <v>7</v>
      </c>
      <c r="B12" s="104">
        <f>HRÁČI!B15</f>
        <v>113</v>
      </c>
      <c r="C12" s="105" t="str">
        <f>HRÁČI!C15</f>
        <v>Danics</v>
      </c>
      <c r="D12" s="106" t="str">
        <f>HRÁČI!D15</f>
        <v>Erich</v>
      </c>
      <c r="E12" s="97">
        <v>-46.5</v>
      </c>
      <c r="F12" s="98">
        <v>104</v>
      </c>
      <c r="G12" s="10">
        <f t="shared" si="0"/>
        <v>260</v>
      </c>
      <c r="H12" s="9">
        <f t="shared" si="1"/>
        <v>213.5</v>
      </c>
      <c r="I12" s="28">
        <v>10</v>
      </c>
      <c r="J12" s="97">
        <v>-295</v>
      </c>
      <c r="K12" s="98">
        <v>22</v>
      </c>
      <c r="L12" s="10">
        <f t="shared" si="2"/>
        <v>55</v>
      </c>
      <c r="M12" s="9">
        <f t="shared" si="3"/>
        <v>-240</v>
      </c>
      <c r="N12" s="28">
        <v>2</v>
      </c>
      <c r="O12" s="21">
        <f t="shared" si="4"/>
        <v>-341.5</v>
      </c>
      <c r="P12" s="97">
        <f t="shared" si="5"/>
        <v>315</v>
      </c>
      <c r="Q12" s="10">
        <f t="shared" si="6"/>
        <v>-26.5</v>
      </c>
      <c r="R12" s="107">
        <f t="shared" si="7"/>
        <v>12</v>
      </c>
      <c r="S12" s="135"/>
      <c r="T12" s="108"/>
      <c r="U12" s="103">
        <f t="shared" si="8"/>
        <v>12</v>
      </c>
    </row>
    <row r="13" spans="1:21" ht="12.75">
      <c r="A13" s="11">
        <v>8</v>
      </c>
      <c r="B13" s="104">
        <f>HRÁČI!B4</f>
        <v>102</v>
      </c>
      <c r="C13" s="105" t="str">
        <f>HRÁČI!C4</f>
        <v>Leskovský  </v>
      </c>
      <c r="D13" s="106" t="str">
        <f>HRÁČI!D4</f>
        <v>Roman</v>
      </c>
      <c r="E13" s="97">
        <v>-36</v>
      </c>
      <c r="F13" s="98">
        <v>20</v>
      </c>
      <c r="G13" s="10">
        <f t="shared" si="0"/>
        <v>50</v>
      </c>
      <c r="H13" s="9">
        <f t="shared" si="1"/>
        <v>14</v>
      </c>
      <c r="I13" s="28">
        <v>3</v>
      </c>
      <c r="J13" s="97">
        <v>-40</v>
      </c>
      <c r="K13" s="98">
        <v>41</v>
      </c>
      <c r="L13" s="10">
        <f t="shared" si="2"/>
        <v>102.5</v>
      </c>
      <c r="M13" s="9">
        <f t="shared" si="3"/>
        <v>62.5</v>
      </c>
      <c r="N13" s="28">
        <v>6</v>
      </c>
      <c r="O13" s="21">
        <f t="shared" si="4"/>
        <v>-76</v>
      </c>
      <c r="P13" s="97">
        <f t="shared" si="5"/>
        <v>152.5</v>
      </c>
      <c r="Q13" s="10">
        <f t="shared" si="6"/>
        <v>76.5</v>
      </c>
      <c r="R13" s="107">
        <f t="shared" si="7"/>
        <v>9</v>
      </c>
      <c r="S13" s="135"/>
      <c r="T13" s="108"/>
      <c r="U13" s="103">
        <f t="shared" si="8"/>
        <v>9</v>
      </c>
    </row>
    <row r="14" spans="1:21" ht="12.75">
      <c r="A14" s="11">
        <v>9</v>
      </c>
      <c r="B14" s="104">
        <f>HRÁČI!B18</f>
        <v>116</v>
      </c>
      <c r="C14" s="105" t="str">
        <f>HRÁČI!C18</f>
        <v>Učník</v>
      </c>
      <c r="D14" s="106" t="str">
        <f>HRÁČI!D18</f>
        <v>Stanislav</v>
      </c>
      <c r="E14" s="97">
        <v>-15.5</v>
      </c>
      <c r="F14" s="98">
        <v>42</v>
      </c>
      <c r="G14" s="10">
        <f t="shared" si="0"/>
        <v>105</v>
      </c>
      <c r="H14" s="9">
        <f t="shared" si="1"/>
        <v>89.5</v>
      </c>
      <c r="I14" s="28">
        <v>6</v>
      </c>
      <c r="J14" s="97">
        <v>-61.5</v>
      </c>
      <c r="K14" s="98">
        <v>0</v>
      </c>
      <c r="L14" s="10">
        <f t="shared" si="2"/>
        <v>0</v>
      </c>
      <c r="M14" s="9">
        <f t="shared" si="3"/>
        <v>-61.5</v>
      </c>
      <c r="N14" s="28">
        <v>3</v>
      </c>
      <c r="O14" s="21">
        <f t="shared" si="4"/>
        <v>-77</v>
      </c>
      <c r="P14" s="97">
        <f t="shared" si="5"/>
        <v>105</v>
      </c>
      <c r="Q14" s="10">
        <f t="shared" si="6"/>
        <v>28</v>
      </c>
      <c r="R14" s="107">
        <f t="shared" si="7"/>
        <v>9</v>
      </c>
      <c r="S14" s="135"/>
      <c r="T14" s="108"/>
      <c r="U14" s="103">
        <f t="shared" si="8"/>
        <v>9</v>
      </c>
    </row>
    <row r="15" spans="1:21" ht="12.75">
      <c r="A15" s="11">
        <v>10</v>
      </c>
      <c r="B15" s="104">
        <f>HRÁČI!B5</f>
        <v>103</v>
      </c>
      <c r="C15" s="105" t="str">
        <f>HRÁČI!C5</f>
        <v>Kazimír </v>
      </c>
      <c r="D15" s="106" t="str">
        <f>HRÁČI!D5</f>
        <v>Jozef</v>
      </c>
      <c r="E15" s="97">
        <v>162</v>
      </c>
      <c r="F15" s="98">
        <v>0</v>
      </c>
      <c r="G15" s="10">
        <f t="shared" si="0"/>
        <v>0</v>
      </c>
      <c r="H15" s="9">
        <f t="shared" si="1"/>
        <v>162</v>
      </c>
      <c r="I15" s="28">
        <v>8</v>
      </c>
      <c r="J15" s="97">
        <v>-303.5</v>
      </c>
      <c r="K15" s="98">
        <v>0</v>
      </c>
      <c r="L15" s="10">
        <f t="shared" si="2"/>
        <v>0</v>
      </c>
      <c r="M15" s="9">
        <f t="shared" si="3"/>
        <v>-303.5</v>
      </c>
      <c r="N15" s="28">
        <v>1</v>
      </c>
      <c r="O15" s="21">
        <f t="shared" si="4"/>
        <v>-141.5</v>
      </c>
      <c r="P15" s="97">
        <f t="shared" si="5"/>
        <v>0</v>
      </c>
      <c r="Q15" s="10">
        <f t="shared" si="6"/>
        <v>-141.5</v>
      </c>
      <c r="R15" s="107">
        <f t="shared" si="7"/>
        <v>9</v>
      </c>
      <c r="S15" s="135"/>
      <c r="T15" s="108"/>
      <c r="U15" s="103">
        <f t="shared" si="8"/>
        <v>9</v>
      </c>
    </row>
    <row r="16" spans="1:21" ht="12.75">
      <c r="A16" s="11">
        <v>11</v>
      </c>
      <c r="B16" s="104">
        <f>HRÁČI!B6</f>
        <v>104</v>
      </c>
      <c r="C16" s="105" t="str">
        <f>HRÁČI!C6</f>
        <v>Vavrík  </v>
      </c>
      <c r="D16" s="106" t="str">
        <f>HRÁČI!D6</f>
        <v>Roman</v>
      </c>
      <c r="E16" s="97">
        <v>-183</v>
      </c>
      <c r="F16" s="98">
        <v>44</v>
      </c>
      <c r="G16" s="10">
        <f t="shared" si="0"/>
        <v>110</v>
      </c>
      <c r="H16" s="9">
        <f t="shared" si="1"/>
        <v>-73</v>
      </c>
      <c r="I16" s="28">
        <v>2</v>
      </c>
      <c r="J16" s="97">
        <v>-0.5</v>
      </c>
      <c r="K16" s="98">
        <v>20</v>
      </c>
      <c r="L16" s="10">
        <f t="shared" si="2"/>
        <v>50</v>
      </c>
      <c r="M16" s="9">
        <f t="shared" si="3"/>
        <v>49.5</v>
      </c>
      <c r="N16" s="28">
        <v>5</v>
      </c>
      <c r="O16" s="21">
        <f t="shared" si="4"/>
        <v>-183.5</v>
      </c>
      <c r="P16" s="97">
        <f t="shared" si="5"/>
        <v>160</v>
      </c>
      <c r="Q16" s="10">
        <f t="shared" si="6"/>
        <v>-23.5</v>
      </c>
      <c r="R16" s="107">
        <f t="shared" si="7"/>
        <v>7</v>
      </c>
      <c r="S16" s="135"/>
      <c r="T16" s="108"/>
      <c r="U16" s="103">
        <f t="shared" si="8"/>
        <v>7</v>
      </c>
    </row>
    <row r="17" spans="1:21" ht="12.75">
      <c r="A17" s="11">
        <v>12</v>
      </c>
      <c r="B17" s="104">
        <f>HRÁČI!B3</f>
        <v>101</v>
      </c>
      <c r="C17" s="105" t="str">
        <f>HRÁČI!C3</f>
        <v>Dobiaš</v>
      </c>
      <c r="D17" s="106" t="str">
        <f>HRÁČI!D3</f>
        <v>Martin</v>
      </c>
      <c r="E17" s="97">
        <v>-514</v>
      </c>
      <c r="F17" s="98">
        <v>36</v>
      </c>
      <c r="G17" s="10">
        <f t="shared" si="0"/>
        <v>90</v>
      </c>
      <c r="H17" s="9">
        <f t="shared" si="1"/>
        <v>-424</v>
      </c>
      <c r="I17" s="28">
        <v>1</v>
      </c>
      <c r="J17" s="97">
        <v>20</v>
      </c>
      <c r="K17" s="98">
        <v>10</v>
      </c>
      <c r="L17" s="10">
        <f t="shared" si="2"/>
        <v>25</v>
      </c>
      <c r="M17" s="9">
        <f t="shared" si="3"/>
        <v>45</v>
      </c>
      <c r="N17" s="28">
        <v>4</v>
      </c>
      <c r="O17" s="21">
        <f t="shared" si="4"/>
        <v>-494</v>
      </c>
      <c r="P17" s="97">
        <f t="shared" si="5"/>
        <v>115</v>
      </c>
      <c r="Q17" s="10">
        <f t="shared" si="6"/>
        <v>-379</v>
      </c>
      <c r="R17" s="107">
        <f t="shared" si="7"/>
        <v>5</v>
      </c>
      <c r="S17" s="135"/>
      <c r="T17" s="108"/>
      <c r="U17" s="103">
        <f t="shared" si="8"/>
        <v>5</v>
      </c>
    </row>
    <row r="18" spans="1:21" ht="12.75">
      <c r="A18" s="1"/>
      <c r="E18" s="8">
        <f>SUM(E6:E17)</f>
        <v>0</v>
      </c>
      <c r="F18" s="8"/>
      <c r="G18" s="8">
        <f>SUM(G6:G17)</f>
        <v>1362.5</v>
      </c>
      <c r="H18" s="8"/>
      <c r="I18" s="8"/>
      <c r="J18" s="8">
        <f>SUM(J6:J17)</f>
        <v>0</v>
      </c>
      <c r="K18" s="8"/>
      <c r="L18" s="8">
        <f>SUM(L6:L17)</f>
        <v>732.5</v>
      </c>
      <c r="M18" s="8"/>
      <c r="N18" s="8"/>
      <c r="O18" s="8">
        <f>SUM(O6:O17)</f>
        <v>0</v>
      </c>
      <c r="P18" s="8">
        <f>SUM(P6:P17)</f>
        <v>2095</v>
      </c>
      <c r="Q18" s="8"/>
      <c r="R18" s="8"/>
      <c r="S18" s="8"/>
      <c r="T18" s="8"/>
      <c r="U18" s="8"/>
    </row>
    <row r="19" spans="1:21" ht="13.5" customHeight="1">
      <c r="A19" s="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S19" s="1"/>
      <c r="T19" s="1"/>
      <c r="U19" s="2"/>
    </row>
    <row r="20" spans="1:21" ht="13.5" customHeight="1">
      <c r="A20" s="57" t="s">
        <v>55</v>
      </c>
      <c r="B20" s="203" t="s">
        <v>97</v>
      </c>
      <c r="C20" s="204"/>
      <c r="D20" s="204"/>
      <c r="E20" s="204"/>
      <c r="F20" s="204"/>
      <c r="H20" s="217" t="s">
        <v>56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8" t="s">
        <v>58</v>
      </c>
      <c r="B21" s="56" t="s">
        <v>229</v>
      </c>
      <c r="C21" s="56"/>
      <c r="D21" s="56"/>
      <c r="E21" s="56"/>
      <c r="F21" s="56"/>
      <c r="H21" s="55" t="s">
        <v>35</v>
      </c>
      <c r="I21" s="216" t="s">
        <v>68</v>
      </c>
      <c r="J21" s="216"/>
      <c r="K21" s="213" t="s">
        <v>57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9" t="s">
        <v>59</v>
      </c>
      <c r="B22" s="52" t="s">
        <v>230</v>
      </c>
      <c r="C22" s="52"/>
      <c r="D22" s="52"/>
      <c r="E22" s="52"/>
      <c r="F22" s="52"/>
      <c r="H22" s="53">
        <v>72</v>
      </c>
      <c r="I22" s="202" t="s">
        <v>231</v>
      </c>
      <c r="J22" s="202"/>
      <c r="K22" s="200" t="s">
        <v>232</v>
      </c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58" t="s">
        <v>60</v>
      </c>
      <c r="B23" s="56" t="s">
        <v>233</v>
      </c>
      <c r="C23" s="56"/>
      <c r="D23" s="56"/>
      <c r="E23" s="56"/>
      <c r="F23" s="56"/>
      <c r="H23" s="54">
        <v>64</v>
      </c>
      <c r="I23" s="199" t="s">
        <v>129</v>
      </c>
      <c r="J23" s="199"/>
      <c r="K23" s="201" t="s">
        <v>226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9" t="s">
        <v>61</v>
      </c>
      <c r="B24" s="52"/>
      <c r="C24" s="52"/>
      <c r="D24" s="52"/>
      <c r="E24" s="52"/>
      <c r="F24" s="52"/>
      <c r="H24" s="53"/>
      <c r="I24" s="202"/>
      <c r="J24" s="202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2"/>
      <c r="H25" s="54"/>
      <c r="I25" s="199"/>
      <c r="J25" s="199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7" t="s">
        <v>55</v>
      </c>
      <c r="B26" s="203" t="s">
        <v>98</v>
      </c>
      <c r="C26" s="204"/>
      <c r="D26" s="204"/>
      <c r="E26" s="204"/>
      <c r="F26" s="204"/>
      <c r="H26" s="53"/>
      <c r="I26" s="202"/>
      <c r="J26" s="202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58</v>
      </c>
      <c r="B27" s="56" t="s">
        <v>234</v>
      </c>
      <c r="C27" s="56"/>
      <c r="D27" s="56"/>
      <c r="E27" s="56"/>
      <c r="F27" s="56"/>
      <c r="H27" s="54"/>
      <c r="I27" s="199"/>
      <c r="J27" s="199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59</v>
      </c>
      <c r="B28" s="52" t="s">
        <v>235</v>
      </c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58" t="s">
        <v>60</v>
      </c>
      <c r="B29" s="56" t="s">
        <v>236</v>
      </c>
      <c r="C29" s="56"/>
      <c r="D29" s="56"/>
      <c r="E29" s="56"/>
      <c r="F29" s="56"/>
      <c r="H29" s="54"/>
      <c r="I29" s="199"/>
      <c r="J29" s="199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9" t="s">
        <v>61</v>
      </c>
      <c r="B30" s="52"/>
      <c r="C30" s="52"/>
      <c r="D30" s="52"/>
      <c r="E30" s="52"/>
      <c r="F30" s="52"/>
      <c r="H30" s="53"/>
      <c r="I30" s="202"/>
      <c r="J30" s="20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I29:J29"/>
    <mergeCell ref="K29:U29"/>
    <mergeCell ref="I30:J30"/>
    <mergeCell ref="K30:U30"/>
    <mergeCell ref="I27:J27"/>
    <mergeCell ref="K27:U27"/>
    <mergeCell ref="I28:J28"/>
    <mergeCell ref="K28:U28"/>
    <mergeCell ref="I25:J25"/>
    <mergeCell ref="K25:U25"/>
    <mergeCell ref="I26:J26"/>
    <mergeCell ref="K26:U26"/>
    <mergeCell ref="K22:U22"/>
    <mergeCell ref="I23:J23"/>
    <mergeCell ref="K23:U23"/>
    <mergeCell ref="I24:J24"/>
    <mergeCell ref="K24:U24"/>
    <mergeCell ref="H20:U20"/>
    <mergeCell ref="B20:F20"/>
    <mergeCell ref="B26:F26"/>
    <mergeCell ref="E2:U2"/>
    <mergeCell ref="E4:I4"/>
    <mergeCell ref="J4:N4"/>
    <mergeCell ref="O4:R4"/>
    <mergeCell ref="I21:J21"/>
    <mergeCell ref="K21:U21"/>
    <mergeCell ref="I22:J2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0"/>
  <dimension ref="A1:X53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39664</v>
      </c>
      <c r="D4" s="27" t="s">
        <v>19</v>
      </c>
      <c r="E4" s="205" t="s">
        <v>92</v>
      </c>
      <c r="F4" s="206"/>
      <c r="G4" s="206"/>
      <c r="H4" s="206"/>
      <c r="I4" s="206"/>
      <c r="J4" s="207" t="s">
        <v>93</v>
      </c>
      <c r="K4" s="208"/>
      <c r="L4" s="208"/>
      <c r="M4" s="208"/>
      <c r="N4" s="209"/>
      <c r="O4" s="215" t="s">
        <v>31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5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-180</v>
      </c>
      <c r="F6" s="98">
        <v>110</v>
      </c>
      <c r="G6" s="99">
        <f aca="true" t="shared" si="0" ref="G6:G35">F6*2.5</f>
        <v>275</v>
      </c>
      <c r="H6" s="13">
        <f aca="true" t="shared" si="1" ref="H6:H35">E6+G6</f>
        <v>95</v>
      </c>
      <c r="I6" s="28">
        <v>4</v>
      </c>
      <c r="J6" s="97">
        <v>18</v>
      </c>
      <c r="K6" s="98">
        <v>33</v>
      </c>
      <c r="L6" s="10">
        <f aca="true" t="shared" si="2" ref="L6:L35">K6*2.5</f>
        <v>82.5</v>
      </c>
      <c r="M6" s="13">
        <f aca="true" t="shared" si="3" ref="M6:M35">J6+L6</f>
        <v>100.5</v>
      </c>
      <c r="N6" s="28">
        <v>4</v>
      </c>
      <c r="O6" s="20">
        <f aca="true" t="shared" si="4" ref="O6:O35">E6+J6</f>
        <v>-162</v>
      </c>
      <c r="P6" s="100">
        <f aca="true" t="shared" si="5" ref="P6:P35">G6+L6</f>
        <v>357.5</v>
      </c>
      <c r="Q6" s="99">
        <f aca="true" t="shared" si="6" ref="Q6:Q35">H6+M6</f>
        <v>195.5</v>
      </c>
      <c r="R6" s="101">
        <f aca="true" t="shared" si="7" ref="R6:R35">I6+N6</f>
        <v>8</v>
      </c>
      <c r="S6" s="134"/>
      <c r="T6" s="102"/>
      <c r="U6" s="103">
        <f aca="true" t="shared" si="8" ref="U6:U35">R6+S6+T6</f>
        <v>8</v>
      </c>
      <c r="X6" s="26"/>
    </row>
    <row r="7" spans="1:21" ht="12.75">
      <c r="A7" s="11">
        <v>1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92</v>
      </c>
      <c r="F7" s="98">
        <v>33</v>
      </c>
      <c r="G7" s="10">
        <f t="shared" si="0"/>
        <v>82.5</v>
      </c>
      <c r="H7" s="9">
        <f t="shared" si="1"/>
        <v>174.5</v>
      </c>
      <c r="I7" s="28">
        <v>6</v>
      </c>
      <c r="J7" s="97">
        <v>145</v>
      </c>
      <c r="K7" s="98">
        <v>110</v>
      </c>
      <c r="L7" s="10">
        <f t="shared" si="2"/>
        <v>275</v>
      </c>
      <c r="M7" s="9">
        <f t="shared" si="3"/>
        <v>420</v>
      </c>
      <c r="N7" s="28">
        <v>8</v>
      </c>
      <c r="O7" s="21">
        <f t="shared" si="4"/>
        <v>237</v>
      </c>
      <c r="P7" s="97">
        <f t="shared" si="5"/>
        <v>357.5</v>
      </c>
      <c r="Q7" s="10">
        <f t="shared" si="6"/>
        <v>594.5</v>
      </c>
      <c r="R7" s="107">
        <f t="shared" si="7"/>
        <v>14</v>
      </c>
      <c r="S7" s="135">
        <v>3</v>
      </c>
      <c r="T7" s="108">
        <v>3</v>
      </c>
      <c r="U7" s="103">
        <f t="shared" si="8"/>
        <v>20</v>
      </c>
    </row>
    <row r="8" spans="1:21" ht="12.75">
      <c r="A8" s="11">
        <v>4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212</v>
      </c>
      <c r="F8" s="98">
        <v>4</v>
      </c>
      <c r="G8" s="10">
        <f t="shared" si="0"/>
        <v>10</v>
      </c>
      <c r="H8" s="9">
        <f t="shared" si="1"/>
        <v>222</v>
      </c>
      <c r="I8" s="28">
        <v>7</v>
      </c>
      <c r="J8" s="97">
        <v>-56.5</v>
      </c>
      <c r="K8" s="98">
        <v>0</v>
      </c>
      <c r="L8" s="10">
        <f t="shared" si="2"/>
        <v>0</v>
      </c>
      <c r="M8" s="9">
        <f t="shared" si="3"/>
        <v>-56.5</v>
      </c>
      <c r="N8" s="28">
        <v>3</v>
      </c>
      <c r="O8" s="21">
        <f t="shared" si="4"/>
        <v>155.5</v>
      </c>
      <c r="P8" s="97">
        <f t="shared" si="5"/>
        <v>10</v>
      </c>
      <c r="Q8" s="10">
        <f t="shared" si="6"/>
        <v>165.5</v>
      </c>
      <c r="R8" s="107">
        <f t="shared" si="7"/>
        <v>10</v>
      </c>
      <c r="S8" s="135"/>
      <c r="T8" s="108"/>
      <c r="U8" s="103">
        <f t="shared" si="8"/>
        <v>10</v>
      </c>
    </row>
    <row r="9" spans="1:21" ht="12.75">
      <c r="A9" s="11">
        <v>9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0</v>
      </c>
      <c r="F9" s="98">
        <v>0</v>
      </c>
      <c r="G9" s="10">
        <f t="shared" si="0"/>
        <v>0</v>
      </c>
      <c r="H9" s="9">
        <f t="shared" si="1"/>
        <v>0</v>
      </c>
      <c r="I9" s="28"/>
      <c r="J9" s="97">
        <v>0</v>
      </c>
      <c r="K9" s="98">
        <v>0</v>
      </c>
      <c r="L9" s="10">
        <f t="shared" si="2"/>
        <v>0</v>
      </c>
      <c r="M9" s="9">
        <f t="shared" si="3"/>
        <v>0</v>
      </c>
      <c r="N9" s="28"/>
      <c r="O9" s="21">
        <f t="shared" si="4"/>
        <v>0</v>
      </c>
      <c r="P9" s="97">
        <f t="shared" si="5"/>
        <v>0</v>
      </c>
      <c r="Q9" s="10">
        <f t="shared" si="6"/>
        <v>0</v>
      </c>
      <c r="R9" s="107">
        <f t="shared" si="7"/>
        <v>0</v>
      </c>
      <c r="S9" s="135"/>
      <c r="T9" s="108"/>
      <c r="U9" s="103">
        <f t="shared" si="8"/>
        <v>0</v>
      </c>
    </row>
    <row r="10" spans="1:21" ht="12.75">
      <c r="A10" s="11">
        <v>10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3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-131</v>
      </c>
      <c r="F11" s="98">
        <v>30</v>
      </c>
      <c r="G11" s="10">
        <f t="shared" si="0"/>
        <v>75</v>
      </c>
      <c r="H11" s="9">
        <f t="shared" si="1"/>
        <v>-56</v>
      </c>
      <c r="I11" s="28">
        <v>3</v>
      </c>
      <c r="J11" s="97">
        <v>348</v>
      </c>
      <c r="K11" s="98">
        <v>15</v>
      </c>
      <c r="L11" s="10">
        <f t="shared" si="2"/>
        <v>37.5</v>
      </c>
      <c r="M11" s="9">
        <f t="shared" si="3"/>
        <v>385.5</v>
      </c>
      <c r="N11" s="28">
        <v>7</v>
      </c>
      <c r="O11" s="21">
        <f t="shared" si="4"/>
        <v>217</v>
      </c>
      <c r="P11" s="97">
        <f t="shared" si="5"/>
        <v>112.5</v>
      </c>
      <c r="Q11" s="10">
        <f t="shared" si="6"/>
        <v>329.5</v>
      </c>
      <c r="R11" s="107">
        <f t="shared" si="7"/>
        <v>10</v>
      </c>
      <c r="S11" s="135">
        <v>1</v>
      </c>
      <c r="T11" s="108">
        <v>1</v>
      </c>
      <c r="U11" s="103">
        <f t="shared" si="8"/>
        <v>12</v>
      </c>
    </row>
    <row r="12" spans="1:21" ht="12.75">
      <c r="A12" s="11">
        <v>11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0</v>
      </c>
      <c r="F12" s="98">
        <v>0</v>
      </c>
      <c r="G12" s="10">
        <f t="shared" si="0"/>
        <v>0</v>
      </c>
      <c r="H12" s="9">
        <f t="shared" si="1"/>
        <v>0</v>
      </c>
      <c r="I12" s="28"/>
      <c r="J12" s="97">
        <v>0</v>
      </c>
      <c r="K12" s="98">
        <v>0</v>
      </c>
      <c r="L12" s="10">
        <f t="shared" si="2"/>
        <v>0</v>
      </c>
      <c r="M12" s="9">
        <f t="shared" si="3"/>
        <v>0</v>
      </c>
      <c r="N12" s="28"/>
      <c r="O12" s="21">
        <f t="shared" si="4"/>
        <v>0</v>
      </c>
      <c r="P12" s="97">
        <f t="shared" si="5"/>
        <v>0</v>
      </c>
      <c r="Q12" s="10">
        <f t="shared" si="6"/>
        <v>0</v>
      </c>
      <c r="R12" s="107">
        <f t="shared" si="7"/>
        <v>0</v>
      </c>
      <c r="S12" s="135"/>
      <c r="T12" s="108"/>
      <c r="U12" s="103">
        <f t="shared" si="8"/>
        <v>0</v>
      </c>
    </row>
    <row r="13" spans="1:21" ht="12.75">
      <c r="A13" s="11">
        <v>6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-300</v>
      </c>
      <c r="F13" s="98">
        <v>24</v>
      </c>
      <c r="G13" s="10">
        <f t="shared" si="0"/>
        <v>60</v>
      </c>
      <c r="H13" s="9">
        <f t="shared" si="1"/>
        <v>-240</v>
      </c>
      <c r="I13" s="28">
        <v>1</v>
      </c>
      <c r="J13" s="97">
        <v>167.5</v>
      </c>
      <c r="K13" s="98">
        <v>56</v>
      </c>
      <c r="L13" s="10">
        <f t="shared" si="2"/>
        <v>140</v>
      </c>
      <c r="M13" s="9">
        <f t="shared" si="3"/>
        <v>307.5</v>
      </c>
      <c r="N13" s="28">
        <v>6</v>
      </c>
      <c r="O13" s="21">
        <f t="shared" si="4"/>
        <v>-132.5</v>
      </c>
      <c r="P13" s="97">
        <f t="shared" si="5"/>
        <v>200</v>
      </c>
      <c r="Q13" s="10">
        <f t="shared" si="6"/>
        <v>67.5</v>
      </c>
      <c r="R13" s="107">
        <f t="shared" si="7"/>
        <v>7</v>
      </c>
      <c r="S13" s="135"/>
      <c r="T13" s="108"/>
      <c r="U13" s="103">
        <f t="shared" si="8"/>
        <v>7</v>
      </c>
    </row>
    <row r="14" spans="1:21" ht="12.75">
      <c r="A14" s="11">
        <v>12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13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14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15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16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2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339</v>
      </c>
      <c r="F19" s="98">
        <v>22</v>
      </c>
      <c r="G19" s="10">
        <f t="shared" si="0"/>
        <v>55</v>
      </c>
      <c r="H19" s="9">
        <f t="shared" si="1"/>
        <v>394</v>
      </c>
      <c r="I19" s="28">
        <v>8</v>
      </c>
      <c r="J19" s="97">
        <v>197.5</v>
      </c>
      <c r="K19" s="98">
        <v>24</v>
      </c>
      <c r="L19" s="10">
        <f t="shared" si="2"/>
        <v>60</v>
      </c>
      <c r="M19" s="9">
        <f t="shared" si="3"/>
        <v>257.5</v>
      </c>
      <c r="N19" s="28">
        <v>5</v>
      </c>
      <c r="O19" s="21">
        <f t="shared" si="4"/>
        <v>536.5</v>
      </c>
      <c r="P19" s="97">
        <f t="shared" si="5"/>
        <v>115</v>
      </c>
      <c r="Q19" s="10">
        <f t="shared" si="6"/>
        <v>651.5</v>
      </c>
      <c r="R19" s="107">
        <f t="shared" si="7"/>
        <v>13</v>
      </c>
      <c r="S19" s="135">
        <v>2</v>
      </c>
      <c r="T19" s="108">
        <v>2</v>
      </c>
      <c r="U19" s="103">
        <f t="shared" si="8"/>
        <v>17</v>
      </c>
    </row>
    <row r="20" spans="1:21" ht="12.75">
      <c r="A20" s="11">
        <v>17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8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-79.5</v>
      </c>
      <c r="F21" s="98">
        <v>8</v>
      </c>
      <c r="G21" s="10">
        <f t="shared" si="0"/>
        <v>20</v>
      </c>
      <c r="H21" s="9">
        <f t="shared" si="1"/>
        <v>-59.5</v>
      </c>
      <c r="I21" s="28">
        <v>2</v>
      </c>
      <c r="J21" s="97">
        <v>-533.5</v>
      </c>
      <c r="K21" s="98">
        <v>7</v>
      </c>
      <c r="L21" s="10">
        <f t="shared" si="2"/>
        <v>17.5</v>
      </c>
      <c r="M21" s="9">
        <f t="shared" si="3"/>
        <v>-516</v>
      </c>
      <c r="N21" s="28">
        <v>1</v>
      </c>
      <c r="O21" s="21">
        <f t="shared" si="4"/>
        <v>-613</v>
      </c>
      <c r="P21" s="97">
        <f t="shared" si="5"/>
        <v>37.5</v>
      </c>
      <c r="Q21" s="10">
        <f t="shared" si="6"/>
        <v>-575.5</v>
      </c>
      <c r="R21" s="107">
        <f t="shared" si="7"/>
        <v>3</v>
      </c>
      <c r="S21" s="135"/>
      <c r="T21" s="108"/>
      <c r="U21" s="103">
        <f t="shared" si="8"/>
        <v>3</v>
      </c>
    </row>
    <row r="22" spans="1:21" ht="12.75">
      <c r="A22" s="11">
        <v>18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19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20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21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22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2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</row>
    <row r="27" spans="1:21" ht="12.75">
      <c r="A27" s="11">
        <v>7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47.5</v>
      </c>
      <c r="F27" s="98">
        <v>26</v>
      </c>
      <c r="G27" s="10">
        <f t="shared" si="0"/>
        <v>65</v>
      </c>
      <c r="H27" s="9">
        <f t="shared" si="1"/>
        <v>112.5</v>
      </c>
      <c r="I27" s="28">
        <v>5</v>
      </c>
      <c r="J27" s="97">
        <v>-286</v>
      </c>
      <c r="K27" s="98">
        <v>0</v>
      </c>
      <c r="L27" s="10">
        <f t="shared" si="2"/>
        <v>0</v>
      </c>
      <c r="M27" s="9">
        <f t="shared" si="3"/>
        <v>-286</v>
      </c>
      <c r="N27" s="28">
        <v>2</v>
      </c>
      <c r="O27" s="21">
        <f t="shared" si="4"/>
        <v>-238.5</v>
      </c>
      <c r="P27" s="97">
        <f t="shared" si="5"/>
        <v>65</v>
      </c>
      <c r="Q27" s="10">
        <f t="shared" si="6"/>
        <v>-173.5</v>
      </c>
      <c r="R27" s="107">
        <f t="shared" si="7"/>
        <v>7</v>
      </c>
      <c r="S27" s="135"/>
      <c r="T27" s="108"/>
      <c r="U27" s="103">
        <f t="shared" si="8"/>
        <v>7</v>
      </c>
    </row>
    <row r="28" spans="1:21" ht="12.75">
      <c r="A28" s="11">
        <v>23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0</v>
      </c>
      <c r="F28" s="98">
        <v>0</v>
      </c>
      <c r="G28" s="10">
        <f t="shared" si="0"/>
        <v>0</v>
      </c>
      <c r="H28" s="9">
        <f t="shared" si="1"/>
        <v>0</v>
      </c>
      <c r="I28" s="28"/>
      <c r="J28" s="97">
        <v>0</v>
      </c>
      <c r="K28" s="98">
        <v>0</v>
      </c>
      <c r="L28" s="10">
        <f t="shared" si="2"/>
        <v>0</v>
      </c>
      <c r="M28" s="9">
        <f t="shared" si="3"/>
        <v>0</v>
      </c>
      <c r="N28" s="28"/>
      <c r="O28" s="21">
        <f t="shared" si="4"/>
        <v>0</v>
      </c>
      <c r="P28" s="97">
        <f t="shared" si="5"/>
        <v>0</v>
      </c>
      <c r="Q28" s="10">
        <f t="shared" si="6"/>
        <v>0</v>
      </c>
      <c r="R28" s="107">
        <f t="shared" si="7"/>
        <v>0</v>
      </c>
      <c r="S28" s="135"/>
      <c r="T28" s="108"/>
      <c r="U28" s="103">
        <f t="shared" si="8"/>
        <v>0</v>
      </c>
    </row>
    <row r="29" spans="1:21" ht="12.75">
      <c r="A29" s="11">
        <v>24</v>
      </c>
      <c r="B29" s="104">
        <f>HRÁČI!B27</f>
        <v>125</v>
      </c>
      <c r="C29" s="105">
        <f>HRÁČI!C27</f>
        <v>0</v>
      </c>
      <c r="D29" s="106">
        <f>HRÁČI!D27</f>
        <v>0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>
      <c r="A30" s="11">
        <v>25</v>
      </c>
      <c r="B30" s="104">
        <f>HRÁČI!B28</f>
        <v>126</v>
      </c>
      <c r="C30" s="105">
        <f>HRÁČI!C28</f>
        <v>0</v>
      </c>
      <c r="D30" s="106">
        <f>HRÁČI!D28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HRÁČI!B29</f>
        <v>127</v>
      </c>
      <c r="C31" s="105">
        <f>HRÁČI!C29</f>
        <v>0</v>
      </c>
      <c r="D31" s="106">
        <f>HRÁČI!D29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HRÁČI!B30</f>
        <v>128</v>
      </c>
      <c r="C32" s="105">
        <f>HRÁČI!C30</f>
        <v>0</v>
      </c>
      <c r="D32" s="106">
        <f>HRÁČI!D30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HRÁČI!B31</f>
        <v>129</v>
      </c>
      <c r="C33" s="105">
        <f>HRÁČI!C31</f>
        <v>0</v>
      </c>
      <c r="D33" s="106">
        <f>HRÁČI!D31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HRÁČI!B32</f>
        <v>130</v>
      </c>
      <c r="C34" s="105">
        <f>HRÁČI!C32</f>
        <v>0</v>
      </c>
      <c r="D34" s="106">
        <f>HRÁČI!D32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HRÁČI!B26</f>
        <v>224</v>
      </c>
      <c r="C35" s="105" t="str">
        <f>HRÁČI!C26</f>
        <v>Biely</v>
      </c>
      <c r="D35" s="106" t="str">
        <f>HRÁČI!D26</f>
        <v>Peter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642.5</v>
      </c>
      <c r="H36" s="8"/>
      <c r="I36" s="8"/>
      <c r="J36" s="8">
        <f>SUM(J6:J35)</f>
        <v>0</v>
      </c>
      <c r="K36" s="8"/>
      <c r="L36" s="8">
        <f>SUM(L6:L35)</f>
        <v>612.5</v>
      </c>
      <c r="M36" s="8"/>
      <c r="N36" s="8"/>
      <c r="O36" s="8">
        <f>SUM(O6:O35)</f>
        <v>0</v>
      </c>
      <c r="P36" s="8">
        <f>SUM(P6:P35)</f>
        <v>1255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240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241</v>
      </c>
      <c r="C40" s="52"/>
      <c r="D40" s="52"/>
      <c r="E40" s="52"/>
      <c r="F40" s="52"/>
      <c r="H40" s="53"/>
      <c r="I40" s="202"/>
      <c r="J40" s="202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/>
      <c r="C41" s="56"/>
      <c r="D41" s="56"/>
      <c r="E41" s="56"/>
      <c r="F41" s="56"/>
      <c r="H41" s="54"/>
      <c r="I41" s="199"/>
      <c r="J41" s="199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242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243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/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5"/>
  <dimension ref="A1:X53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239</v>
      </c>
      <c r="D4" s="27" t="s">
        <v>19</v>
      </c>
      <c r="E4" s="205" t="s">
        <v>92</v>
      </c>
      <c r="F4" s="206"/>
      <c r="G4" s="206"/>
      <c r="H4" s="206"/>
      <c r="I4" s="206"/>
      <c r="J4" s="207" t="s">
        <v>93</v>
      </c>
      <c r="K4" s="208"/>
      <c r="L4" s="208"/>
      <c r="M4" s="208"/>
      <c r="N4" s="209"/>
      <c r="O4" s="215" t="s">
        <v>31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HRÁČI!B4</f>
        <v>102</v>
      </c>
      <c r="C6" s="95" t="str">
        <f>HRÁČI!C4</f>
        <v>Leskovský  </v>
      </c>
      <c r="D6" s="96" t="str">
        <f>HRÁČI!D4</f>
        <v>Roman</v>
      </c>
      <c r="E6" s="97">
        <v>92</v>
      </c>
      <c r="F6" s="98">
        <v>33</v>
      </c>
      <c r="G6" s="99">
        <f aca="true" t="shared" si="0" ref="G6:G35">F6*2.5</f>
        <v>82.5</v>
      </c>
      <c r="H6" s="13">
        <f aca="true" t="shared" si="1" ref="H6:H35">E6+G6</f>
        <v>174.5</v>
      </c>
      <c r="I6" s="28">
        <v>6</v>
      </c>
      <c r="J6" s="97">
        <v>145</v>
      </c>
      <c r="K6" s="98">
        <v>110</v>
      </c>
      <c r="L6" s="10">
        <f aca="true" t="shared" si="2" ref="L6:L35">K6*2.5</f>
        <v>275</v>
      </c>
      <c r="M6" s="13">
        <f aca="true" t="shared" si="3" ref="M6:M35">J6+L6</f>
        <v>420</v>
      </c>
      <c r="N6" s="28">
        <v>8</v>
      </c>
      <c r="O6" s="20">
        <f aca="true" t="shared" si="4" ref="O6:O35">E6+J6</f>
        <v>237</v>
      </c>
      <c r="P6" s="100">
        <f aca="true" t="shared" si="5" ref="P6:P35">G6+L6</f>
        <v>357.5</v>
      </c>
      <c r="Q6" s="99">
        <f aca="true" t="shared" si="6" ref="Q6:Q35">H6+M6</f>
        <v>594.5</v>
      </c>
      <c r="R6" s="101">
        <f aca="true" t="shared" si="7" ref="R6:R35">I6+N6</f>
        <v>14</v>
      </c>
      <c r="S6" s="134">
        <v>3</v>
      </c>
      <c r="T6" s="102">
        <v>3</v>
      </c>
      <c r="U6" s="103">
        <f aca="true" t="shared" si="8" ref="U6:U35">R6+S6+T6</f>
        <v>20</v>
      </c>
      <c r="X6" s="26"/>
    </row>
    <row r="7" spans="1:21" ht="12.75">
      <c r="A7" s="11">
        <v>2</v>
      </c>
      <c r="B7" s="104">
        <f>HRÁČI!B16</f>
        <v>114</v>
      </c>
      <c r="C7" s="105" t="str">
        <f>HRÁČI!C16</f>
        <v>Pecov</v>
      </c>
      <c r="D7" s="106" t="str">
        <f>HRÁČI!D16</f>
        <v>Ivan</v>
      </c>
      <c r="E7" s="97">
        <v>339</v>
      </c>
      <c r="F7" s="98">
        <v>22</v>
      </c>
      <c r="G7" s="10">
        <f t="shared" si="0"/>
        <v>55</v>
      </c>
      <c r="H7" s="9">
        <f t="shared" si="1"/>
        <v>394</v>
      </c>
      <c r="I7" s="28">
        <v>8</v>
      </c>
      <c r="J7" s="97">
        <v>197.5</v>
      </c>
      <c r="K7" s="98">
        <v>24</v>
      </c>
      <c r="L7" s="10">
        <f t="shared" si="2"/>
        <v>60</v>
      </c>
      <c r="M7" s="9">
        <f t="shared" si="3"/>
        <v>257.5</v>
      </c>
      <c r="N7" s="28">
        <v>5</v>
      </c>
      <c r="O7" s="21">
        <f t="shared" si="4"/>
        <v>536.5</v>
      </c>
      <c r="P7" s="97">
        <f t="shared" si="5"/>
        <v>115</v>
      </c>
      <c r="Q7" s="10">
        <f t="shared" si="6"/>
        <v>651.5</v>
      </c>
      <c r="R7" s="107">
        <f t="shared" si="7"/>
        <v>13</v>
      </c>
      <c r="S7" s="135">
        <v>2</v>
      </c>
      <c r="T7" s="108">
        <v>2</v>
      </c>
      <c r="U7" s="103">
        <f t="shared" si="8"/>
        <v>17</v>
      </c>
    </row>
    <row r="8" spans="1:21" ht="12.75">
      <c r="A8" s="11">
        <v>3</v>
      </c>
      <c r="B8" s="104">
        <f>HRÁČI!B8</f>
        <v>106</v>
      </c>
      <c r="C8" s="105" t="str">
        <f>HRÁČI!C8</f>
        <v>Bisák </v>
      </c>
      <c r="D8" s="106" t="str">
        <f>HRÁČI!D8</f>
        <v>Viliam</v>
      </c>
      <c r="E8" s="97">
        <v>-131</v>
      </c>
      <c r="F8" s="98">
        <v>30</v>
      </c>
      <c r="G8" s="10">
        <f t="shared" si="0"/>
        <v>75</v>
      </c>
      <c r="H8" s="9">
        <f t="shared" si="1"/>
        <v>-56</v>
      </c>
      <c r="I8" s="28">
        <v>3</v>
      </c>
      <c r="J8" s="97">
        <v>348</v>
      </c>
      <c r="K8" s="98">
        <v>15</v>
      </c>
      <c r="L8" s="10">
        <f t="shared" si="2"/>
        <v>37.5</v>
      </c>
      <c r="M8" s="9">
        <f t="shared" si="3"/>
        <v>385.5</v>
      </c>
      <c r="N8" s="28">
        <v>7</v>
      </c>
      <c r="O8" s="21">
        <f t="shared" si="4"/>
        <v>217</v>
      </c>
      <c r="P8" s="97">
        <f t="shared" si="5"/>
        <v>112.5</v>
      </c>
      <c r="Q8" s="10">
        <f t="shared" si="6"/>
        <v>329.5</v>
      </c>
      <c r="R8" s="107">
        <f t="shared" si="7"/>
        <v>10</v>
      </c>
      <c r="S8" s="135">
        <v>1</v>
      </c>
      <c r="T8" s="108">
        <v>1</v>
      </c>
      <c r="U8" s="103">
        <f t="shared" si="8"/>
        <v>12</v>
      </c>
    </row>
    <row r="9" spans="1:21" ht="12.75">
      <c r="A9" s="11">
        <v>4</v>
      </c>
      <c r="B9" s="104">
        <f>HRÁČI!B5</f>
        <v>103</v>
      </c>
      <c r="C9" s="105" t="str">
        <f>HRÁČI!C5</f>
        <v>Kazimír </v>
      </c>
      <c r="D9" s="106" t="str">
        <f>HRÁČI!D5</f>
        <v>Jozef</v>
      </c>
      <c r="E9" s="97">
        <v>212</v>
      </c>
      <c r="F9" s="98">
        <v>4</v>
      </c>
      <c r="G9" s="10">
        <f t="shared" si="0"/>
        <v>10</v>
      </c>
      <c r="H9" s="9">
        <f t="shared" si="1"/>
        <v>222</v>
      </c>
      <c r="I9" s="28">
        <v>7</v>
      </c>
      <c r="J9" s="97">
        <v>-56.5</v>
      </c>
      <c r="K9" s="98">
        <v>0</v>
      </c>
      <c r="L9" s="10">
        <f t="shared" si="2"/>
        <v>0</v>
      </c>
      <c r="M9" s="9">
        <f t="shared" si="3"/>
        <v>-56.5</v>
      </c>
      <c r="N9" s="28">
        <v>3</v>
      </c>
      <c r="O9" s="21">
        <f t="shared" si="4"/>
        <v>155.5</v>
      </c>
      <c r="P9" s="97">
        <f t="shared" si="5"/>
        <v>10</v>
      </c>
      <c r="Q9" s="10">
        <f t="shared" si="6"/>
        <v>165.5</v>
      </c>
      <c r="R9" s="107">
        <f t="shared" si="7"/>
        <v>10</v>
      </c>
      <c r="S9" s="135"/>
      <c r="T9" s="108"/>
      <c r="U9" s="103">
        <f t="shared" si="8"/>
        <v>10</v>
      </c>
    </row>
    <row r="10" spans="1:21" ht="12.75">
      <c r="A10" s="11">
        <v>5</v>
      </c>
      <c r="B10" s="104">
        <f>HRÁČI!B3</f>
        <v>101</v>
      </c>
      <c r="C10" s="105" t="str">
        <f>HRÁČI!C3</f>
        <v>Dobiaš</v>
      </c>
      <c r="D10" s="106" t="str">
        <f>HRÁČI!D3</f>
        <v>Martin</v>
      </c>
      <c r="E10" s="97">
        <v>-180</v>
      </c>
      <c r="F10" s="98">
        <v>110</v>
      </c>
      <c r="G10" s="10">
        <f t="shared" si="0"/>
        <v>275</v>
      </c>
      <c r="H10" s="9">
        <f t="shared" si="1"/>
        <v>95</v>
      </c>
      <c r="I10" s="28">
        <v>4</v>
      </c>
      <c r="J10" s="97">
        <v>18</v>
      </c>
      <c r="K10" s="98">
        <v>33</v>
      </c>
      <c r="L10" s="10">
        <f t="shared" si="2"/>
        <v>82.5</v>
      </c>
      <c r="M10" s="9">
        <f t="shared" si="3"/>
        <v>100.5</v>
      </c>
      <c r="N10" s="28">
        <v>4</v>
      </c>
      <c r="O10" s="21">
        <f t="shared" si="4"/>
        <v>-162</v>
      </c>
      <c r="P10" s="97">
        <f t="shared" si="5"/>
        <v>357.5</v>
      </c>
      <c r="Q10" s="10">
        <f t="shared" si="6"/>
        <v>195.5</v>
      </c>
      <c r="R10" s="107">
        <f t="shared" si="7"/>
        <v>8</v>
      </c>
      <c r="S10" s="135"/>
      <c r="T10" s="108"/>
      <c r="U10" s="103">
        <f t="shared" si="8"/>
        <v>8</v>
      </c>
    </row>
    <row r="11" spans="1:21" ht="12.75">
      <c r="A11" s="11">
        <v>6</v>
      </c>
      <c r="B11" s="104">
        <f>HRÁČI!B10</f>
        <v>108</v>
      </c>
      <c r="C11" s="105" t="str">
        <f>HRÁČI!C10</f>
        <v>Vavríková</v>
      </c>
      <c r="D11" s="106" t="str">
        <f>HRÁČI!D10</f>
        <v>Lucia</v>
      </c>
      <c r="E11" s="97">
        <v>-300</v>
      </c>
      <c r="F11" s="98">
        <v>24</v>
      </c>
      <c r="G11" s="10">
        <f t="shared" si="0"/>
        <v>60</v>
      </c>
      <c r="H11" s="9">
        <f t="shared" si="1"/>
        <v>-240</v>
      </c>
      <c r="I11" s="28">
        <v>1</v>
      </c>
      <c r="J11" s="97">
        <v>167.5</v>
      </c>
      <c r="K11" s="98">
        <v>56</v>
      </c>
      <c r="L11" s="10">
        <f t="shared" si="2"/>
        <v>140</v>
      </c>
      <c r="M11" s="9">
        <f t="shared" si="3"/>
        <v>307.5</v>
      </c>
      <c r="N11" s="28">
        <v>6</v>
      </c>
      <c r="O11" s="21">
        <f t="shared" si="4"/>
        <v>-132.5</v>
      </c>
      <c r="P11" s="97">
        <f t="shared" si="5"/>
        <v>200</v>
      </c>
      <c r="Q11" s="10">
        <f t="shared" si="6"/>
        <v>67.5</v>
      </c>
      <c r="R11" s="107">
        <f t="shared" si="7"/>
        <v>7</v>
      </c>
      <c r="S11" s="135"/>
      <c r="T11" s="108"/>
      <c r="U11" s="103">
        <f t="shared" si="8"/>
        <v>7</v>
      </c>
    </row>
    <row r="12" spans="1:21" ht="12.75">
      <c r="A12" s="11">
        <v>7</v>
      </c>
      <c r="B12" s="104">
        <f>HRÁČI!B24</f>
        <v>122</v>
      </c>
      <c r="C12" s="105" t="str">
        <f>HRÁČI!C24</f>
        <v>Šereš</v>
      </c>
      <c r="D12" s="106" t="str">
        <f>HRÁČI!D24</f>
        <v>Karol</v>
      </c>
      <c r="E12" s="97">
        <v>47.5</v>
      </c>
      <c r="F12" s="98">
        <v>26</v>
      </c>
      <c r="G12" s="10">
        <f t="shared" si="0"/>
        <v>65</v>
      </c>
      <c r="H12" s="9">
        <f t="shared" si="1"/>
        <v>112.5</v>
      </c>
      <c r="I12" s="28">
        <v>5</v>
      </c>
      <c r="J12" s="97">
        <v>-286</v>
      </c>
      <c r="K12" s="98">
        <v>0</v>
      </c>
      <c r="L12" s="10">
        <f t="shared" si="2"/>
        <v>0</v>
      </c>
      <c r="M12" s="9">
        <f t="shared" si="3"/>
        <v>-286</v>
      </c>
      <c r="N12" s="28">
        <v>2</v>
      </c>
      <c r="O12" s="21">
        <f t="shared" si="4"/>
        <v>-238.5</v>
      </c>
      <c r="P12" s="97">
        <f t="shared" si="5"/>
        <v>65</v>
      </c>
      <c r="Q12" s="10">
        <f t="shared" si="6"/>
        <v>-173.5</v>
      </c>
      <c r="R12" s="107">
        <f t="shared" si="7"/>
        <v>7</v>
      </c>
      <c r="S12" s="135"/>
      <c r="T12" s="108"/>
      <c r="U12" s="103">
        <f t="shared" si="8"/>
        <v>7</v>
      </c>
    </row>
    <row r="13" spans="1:21" ht="12.75">
      <c r="A13" s="11">
        <v>8</v>
      </c>
      <c r="B13" s="104">
        <f>HRÁČI!B18</f>
        <v>116</v>
      </c>
      <c r="C13" s="105" t="str">
        <f>HRÁČI!C18</f>
        <v>Učník</v>
      </c>
      <c r="D13" s="106" t="str">
        <f>HRÁČI!D18</f>
        <v>Stanislav</v>
      </c>
      <c r="E13" s="97">
        <v>-79.5</v>
      </c>
      <c r="F13" s="98">
        <v>8</v>
      </c>
      <c r="G13" s="10">
        <f t="shared" si="0"/>
        <v>20</v>
      </c>
      <c r="H13" s="9">
        <f t="shared" si="1"/>
        <v>-59.5</v>
      </c>
      <c r="I13" s="28">
        <v>2</v>
      </c>
      <c r="J13" s="97">
        <v>-533.5</v>
      </c>
      <c r="K13" s="98">
        <v>7</v>
      </c>
      <c r="L13" s="10">
        <f t="shared" si="2"/>
        <v>17.5</v>
      </c>
      <c r="M13" s="9">
        <f t="shared" si="3"/>
        <v>-516</v>
      </c>
      <c r="N13" s="28">
        <v>1</v>
      </c>
      <c r="O13" s="21">
        <f t="shared" si="4"/>
        <v>-613</v>
      </c>
      <c r="P13" s="97">
        <f t="shared" si="5"/>
        <v>37.5</v>
      </c>
      <c r="Q13" s="10">
        <f t="shared" si="6"/>
        <v>-575.5</v>
      </c>
      <c r="R13" s="107">
        <f t="shared" si="7"/>
        <v>3</v>
      </c>
      <c r="S13" s="135"/>
      <c r="T13" s="108"/>
      <c r="U13" s="103">
        <f t="shared" si="8"/>
        <v>3</v>
      </c>
    </row>
    <row r="14" spans="1:21" ht="12.75" hidden="1">
      <c r="A14" s="11">
        <v>9</v>
      </c>
      <c r="B14" s="104">
        <f>HRÁČI!B6</f>
        <v>104</v>
      </c>
      <c r="C14" s="105" t="str">
        <f>HRÁČI!C6</f>
        <v>Vavrík  </v>
      </c>
      <c r="D14" s="106" t="str">
        <f>HRÁČI!D6</f>
        <v>Roman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 hidden="1">
      <c r="A15" s="11">
        <v>10</v>
      </c>
      <c r="B15" s="104">
        <f>HRÁČI!B7</f>
        <v>105</v>
      </c>
      <c r="C15" s="105" t="str">
        <f>HRÁČI!C7</f>
        <v>Vavrík  </v>
      </c>
      <c r="D15" s="106" t="str">
        <f>HRÁČI!D7</f>
        <v>Ivan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 hidden="1">
      <c r="A16" s="11">
        <v>11</v>
      </c>
      <c r="B16" s="104">
        <f>HRÁČI!B9</f>
        <v>107</v>
      </c>
      <c r="C16" s="105" t="str">
        <f>HRÁČI!C9</f>
        <v>Hegyi </v>
      </c>
      <c r="D16" s="106" t="str">
        <f>HRÁČI!D9</f>
        <v>Juraj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 hidden="1">
      <c r="A17" s="11">
        <v>12</v>
      </c>
      <c r="B17" s="104">
        <f>HRÁČI!B11</f>
        <v>109</v>
      </c>
      <c r="C17" s="105" t="str">
        <f>HRÁČI!C11</f>
        <v>Andraščíková  </v>
      </c>
      <c r="D17" s="106" t="str">
        <f>HRÁČI!D11</f>
        <v>Beáta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 hidden="1">
      <c r="A18" s="11">
        <v>13</v>
      </c>
      <c r="B18" s="104">
        <f>HRÁČI!B12</f>
        <v>110</v>
      </c>
      <c r="C18" s="105" t="str">
        <f>HRÁČI!C12</f>
        <v>Andraščík</v>
      </c>
      <c r="D18" s="106" t="str">
        <f>HRÁČI!D12</f>
        <v>Michal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 hidden="1">
      <c r="A19" s="11">
        <v>14</v>
      </c>
      <c r="B19" s="104">
        <f>HRÁČI!B13</f>
        <v>111</v>
      </c>
      <c r="C19" s="105" t="str">
        <f>HRÁČI!C13</f>
        <v>Andraščíková  </v>
      </c>
      <c r="D19" s="106" t="str">
        <f>HRÁČI!D13</f>
        <v>Katarína</v>
      </c>
      <c r="E19" s="97">
        <v>0</v>
      </c>
      <c r="F19" s="98">
        <v>0</v>
      </c>
      <c r="G19" s="10">
        <f t="shared" si="0"/>
        <v>0</v>
      </c>
      <c r="H19" s="9">
        <f t="shared" si="1"/>
        <v>0</v>
      </c>
      <c r="I19" s="28"/>
      <c r="J19" s="97">
        <v>0</v>
      </c>
      <c r="K19" s="98">
        <v>0</v>
      </c>
      <c r="L19" s="10">
        <f t="shared" si="2"/>
        <v>0</v>
      </c>
      <c r="M19" s="9">
        <f t="shared" si="3"/>
        <v>0</v>
      </c>
      <c r="N19" s="28"/>
      <c r="O19" s="21">
        <f t="shared" si="4"/>
        <v>0</v>
      </c>
      <c r="P19" s="97">
        <f t="shared" si="5"/>
        <v>0</v>
      </c>
      <c r="Q19" s="10">
        <f t="shared" si="6"/>
        <v>0</v>
      </c>
      <c r="R19" s="107">
        <f t="shared" si="7"/>
        <v>0</v>
      </c>
      <c r="S19" s="135"/>
      <c r="T19" s="108"/>
      <c r="U19" s="103">
        <f t="shared" si="8"/>
        <v>0</v>
      </c>
    </row>
    <row r="20" spans="1:21" ht="12.75" hidden="1">
      <c r="A20" s="11">
        <v>15</v>
      </c>
      <c r="B20" s="104">
        <f>HRÁČI!B14</f>
        <v>112</v>
      </c>
      <c r="C20" s="105" t="str">
        <f>HRÁČI!C14</f>
        <v>Buch</v>
      </c>
      <c r="D20" s="106" t="str">
        <f>HRÁČI!D14</f>
        <v>Peter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 hidden="1">
      <c r="A21" s="11">
        <v>16</v>
      </c>
      <c r="B21" s="104">
        <f>HRÁČI!B15</f>
        <v>113</v>
      </c>
      <c r="C21" s="105" t="str">
        <f>HRÁČI!C15</f>
        <v>Danics</v>
      </c>
      <c r="D21" s="106" t="str">
        <f>HRÁČI!D15</f>
        <v>Erich</v>
      </c>
      <c r="E21" s="97">
        <v>0</v>
      </c>
      <c r="F21" s="98">
        <v>0</v>
      </c>
      <c r="G21" s="10">
        <f t="shared" si="0"/>
        <v>0</v>
      </c>
      <c r="H21" s="9">
        <f t="shared" si="1"/>
        <v>0</v>
      </c>
      <c r="I21" s="28"/>
      <c r="J21" s="97">
        <v>0</v>
      </c>
      <c r="K21" s="98">
        <v>0</v>
      </c>
      <c r="L21" s="10">
        <f t="shared" si="2"/>
        <v>0</v>
      </c>
      <c r="M21" s="9">
        <f t="shared" si="3"/>
        <v>0</v>
      </c>
      <c r="N21" s="28"/>
      <c r="O21" s="21">
        <f t="shared" si="4"/>
        <v>0</v>
      </c>
      <c r="P21" s="97">
        <f t="shared" si="5"/>
        <v>0</v>
      </c>
      <c r="Q21" s="10">
        <f t="shared" si="6"/>
        <v>0</v>
      </c>
      <c r="R21" s="107">
        <f t="shared" si="7"/>
        <v>0</v>
      </c>
      <c r="S21" s="135"/>
      <c r="T21" s="108"/>
      <c r="U21" s="103">
        <f t="shared" si="8"/>
        <v>0</v>
      </c>
    </row>
    <row r="22" spans="1:21" ht="12.75" hidden="1">
      <c r="A22" s="11">
        <v>17</v>
      </c>
      <c r="B22" s="104">
        <f>HRÁČI!B17</f>
        <v>115</v>
      </c>
      <c r="C22" s="105" t="str">
        <f>HRÁČI!C17</f>
        <v>Rigo</v>
      </c>
      <c r="D22" s="106" t="str">
        <f>HRÁČI!D17</f>
        <v>Ľudovít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 hidden="1">
      <c r="A23" s="11">
        <v>18</v>
      </c>
      <c r="B23" s="104">
        <f>HRÁČI!B19</f>
        <v>117</v>
      </c>
      <c r="C23" s="105" t="str">
        <f>HRÁČI!C19</f>
        <v>Vlčko</v>
      </c>
      <c r="D23" s="106" t="str">
        <f>HRÁČI!D19</f>
        <v>Miroslav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 hidden="1">
      <c r="A24" s="11">
        <v>19</v>
      </c>
      <c r="B24" s="104">
        <f>HRÁČI!B20</f>
        <v>118</v>
      </c>
      <c r="C24" s="105" t="str">
        <f>HRÁČI!C20</f>
        <v>Stadtrucker </v>
      </c>
      <c r="D24" s="106" t="str">
        <f>HRÁČI!D20</f>
        <v>Fedor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 hidden="1">
      <c r="A25" s="11">
        <v>20</v>
      </c>
      <c r="B25" s="104">
        <f>HRÁČI!B21</f>
        <v>119</v>
      </c>
      <c r="C25" s="105" t="str">
        <f>HRÁČI!C21</f>
        <v>Češek</v>
      </c>
      <c r="D25" s="106" t="str">
        <f>HRÁČI!D21</f>
        <v>Ján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 hidden="1">
      <c r="A26" s="11">
        <v>21</v>
      </c>
      <c r="B26" s="104">
        <f>HRÁČI!B22</f>
        <v>120</v>
      </c>
      <c r="C26" s="105" t="str">
        <f>HRÁČI!C22</f>
        <v>Urban</v>
      </c>
      <c r="D26" s="106" t="str">
        <f>HRÁČI!D22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2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</row>
    <row r="27" spans="1:21" ht="12.75" hidden="1">
      <c r="A27" s="11">
        <v>22</v>
      </c>
      <c r="B27" s="104">
        <f>HRÁČI!B23</f>
        <v>121</v>
      </c>
      <c r="C27" s="105" t="str">
        <f>HRÁČI!C23</f>
        <v>Svätojánsky</v>
      </c>
      <c r="D27" s="106" t="str">
        <f>HRÁČI!D23</f>
        <v>Daniel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 hidden="1">
      <c r="A28" s="11">
        <v>23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0</v>
      </c>
      <c r="F28" s="98">
        <v>0</v>
      </c>
      <c r="G28" s="10">
        <f t="shared" si="0"/>
        <v>0</v>
      </c>
      <c r="H28" s="9">
        <f t="shared" si="1"/>
        <v>0</v>
      </c>
      <c r="I28" s="28"/>
      <c r="J28" s="97">
        <v>0</v>
      </c>
      <c r="K28" s="98">
        <v>0</v>
      </c>
      <c r="L28" s="10">
        <f t="shared" si="2"/>
        <v>0</v>
      </c>
      <c r="M28" s="9">
        <f t="shared" si="3"/>
        <v>0</v>
      </c>
      <c r="N28" s="28"/>
      <c r="O28" s="21">
        <f t="shared" si="4"/>
        <v>0</v>
      </c>
      <c r="P28" s="97">
        <f t="shared" si="5"/>
        <v>0</v>
      </c>
      <c r="Q28" s="10">
        <f t="shared" si="6"/>
        <v>0</v>
      </c>
      <c r="R28" s="107">
        <f t="shared" si="7"/>
        <v>0</v>
      </c>
      <c r="S28" s="135"/>
      <c r="T28" s="108"/>
      <c r="U28" s="103">
        <f t="shared" si="8"/>
        <v>0</v>
      </c>
    </row>
    <row r="29" spans="1:21" ht="12.75" hidden="1">
      <c r="A29" s="11">
        <v>24</v>
      </c>
      <c r="B29" s="104">
        <f>HRÁČI!B27</f>
        <v>125</v>
      </c>
      <c r="C29" s="105">
        <f>HRÁČI!C27</f>
        <v>0</v>
      </c>
      <c r="D29" s="106">
        <f>HRÁČI!D27</f>
        <v>0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 hidden="1">
      <c r="A30" s="11">
        <v>25</v>
      </c>
      <c r="B30" s="104">
        <f>HRÁČI!B28</f>
        <v>126</v>
      </c>
      <c r="C30" s="105">
        <f>HRÁČI!C28</f>
        <v>0</v>
      </c>
      <c r="D30" s="106">
        <f>HRÁČI!D28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 hidden="1">
      <c r="A31" s="11">
        <v>26</v>
      </c>
      <c r="B31" s="104">
        <f>HRÁČI!B29</f>
        <v>127</v>
      </c>
      <c r="C31" s="105">
        <f>HRÁČI!C29</f>
        <v>0</v>
      </c>
      <c r="D31" s="106">
        <f>HRÁČI!D29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 hidden="1">
      <c r="A32" s="11">
        <v>27</v>
      </c>
      <c r="B32" s="104">
        <f>HRÁČI!B30</f>
        <v>128</v>
      </c>
      <c r="C32" s="105">
        <f>HRÁČI!C30</f>
        <v>0</v>
      </c>
      <c r="D32" s="106">
        <f>HRÁČI!D30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 hidden="1">
      <c r="A33" s="11">
        <v>28</v>
      </c>
      <c r="B33" s="104">
        <f>HRÁČI!B31</f>
        <v>129</v>
      </c>
      <c r="C33" s="105">
        <f>HRÁČI!C31</f>
        <v>0</v>
      </c>
      <c r="D33" s="106">
        <f>HRÁČI!D31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 hidden="1">
      <c r="A34" s="11">
        <v>29</v>
      </c>
      <c r="B34" s="104">
        <f>HRÁČI!B32</f>
        <v>130</v>
      </c>
      <c r="C34" s="105">
        <f>HRÁČI!C32</f>
        <v>0</v>
      </c>
      <c r="D34" s="106">
        <f>HRÁČI!D32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 hidden="1">
      <c r="A35" s="11">
        <v>30</v>
      </c>
      <c r="B35" s="104">
        <f>HRÁČI!B26</f>
        <v>224</v>
      </c>
      <c r="C35" s="105" t="str">
        <f>HRÁČI!C26</f>
        <v>Biely</v>
      </c>
      <c r="D35" s="106" t="str">
        <f>HRÁČI!D26</f>
        <v>Peter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642.5</v>
      </c>
      <c r="H36" s="8"/>
      <c r="I36" s="8"/>
      <c r="J36" s="8">
        <f>SUM(J6:J35)</f>
        <v>0</v>
      </c>
      <c r="K36" s="8"/>
      <c r="L36" s="8">
        <f>SUM(L6:L35)</f>
        <v>612.5</v>
      </c>
      <c r="M36" s="8"/>
      <c r="N36" s="8"/>
      <c r="O36" s="8">
        <f>SUM(O6:O35)</f>
        <v>0</v>
      </c>
      <c r="P36" s="8">
        <f>SUM(P6:P35)</f>
        <v>1255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240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241</v>
      </c>
      <c r="C40" s="52"/>
      <c r="D40" s="52"/>
      <c r="E40" s="52"/>
      <c r="F40" s="52"/>
      <c r="H40" s="53"/>
      <c r="I40" s="202"/>
      <c r="J40" s="202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/>
      <c r="C41" s="56"/>
      <c r="D41" s="56"/>
      <c r="E41" s="56"/>
      <c r="F41" s="56"/>
      <c r="H41" s="54"/>
      <c r="I41" s="199"/>
      <c r="J41" s="199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242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243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/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I47:J47"/>
    <mergeCell ref="K47:U47"/>
    <mergeCell ref="K43:U43"/>
    <mergeCell ref="I44:J44"/>
    <mergeCell ref="K44:U44"/>
    <mergeCell ref="I45:J45"/>
    <mergeCell ref="K45:U45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1"/>
  <dimension ref="A1:X53"/>
  <sheetViews>
    <sheetView showGridLines="0" zoomScale="85" zoomScaleNormal="85" workbookViewId="0" topLeftCell="A1">
      <selection activeCell="B29" sqref="B29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39692</v>
      </c>
      <c r="D4" s="27" t="s">
        <v>19</v>
      </c>
      <c r="E4" s="205" t="s">
        <v>82</v>
      </c>
      <c r="F4" s="206"/>
      <c r="G4" s="206"/>
      <c r="H4" s="206"/>
      <c r="I4" s="206"/>
      <c r="J4" s="207" t="s">
        <v>83</v>
      </c>
      <c r="K4" s="208"/>
      <c r="L4" s="208"/>
      <c r="M4" s="208"/>
      <c r="N4" s="209"/>
      <c r="O4" s="215" t="s">
        <v>32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9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-75.5</v>
      </c>
      <c r="F6" s="98">
        <v>68</v>
      </c>
      <c r="G6" s="99">
        <f aca="true" t="shared" si="0" ref="G6:G35">F6*2.5</f>
        <v>170</v>
      </c>
      <c r="H6" s="13">
        <f aca="true" t="shared" si="1" ref="H6:H35">E6+G6</f>
        <v>94.5</v>
      </c>
      <c r="I6" s="28">
        <v>6</v>
      </c>
      <c r="J6" s="97">
        <v>-175.5</v>
      </c>
      <c r="K6" s="98">
        <v>28</v>
      </c>
      <c r="L6" s="10">
        <f aca="true" t="shared" si="2" ref="L6:L18">K6*2.5</f>
        <v>70</v>
      </c>
      <c r="M6" s="13">
        <f aca="true" t="shared" si="3" ref="M6:M35">J6+L6</f>
        <v>-105.5</v>
      </c>
      <c r="N6" s="28">
        <v>2</v>
      </c>
      <c r="O6" s="20">
        <f aca="true" t="shared" si="4" ref="O6:O35">E6+J6</f>
        <v>-251</v>
      </c>
      <c r="P6" s="100">
        <f aca="true" t="shared" si="5" ref="P6:P35">G6+L6</f>
        <v>240</v>
      </c>
      <c r="Q6" s="99">
        <f aca="true" t="shared" si="6" ref="Q6:Q35">H6+M6</f>
        <v>-11</v>
      </c>
      <c r="R6" s="101">
        <f aca="true" t="shared" si="7" ref="R6:R35">I6+N6</f>
        <v>8</v>
      </c>
      <c r="S6" s="134"/>
      <c r="T6" s="102"/>
      <c r="U6" s="103">
        <f aca="true" t="shared" si="8" ref="U6:U35">R6+S6+T6</f>
        <v>8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314</v>
      </c>
      <c r="F7" s="98">
        <v>64</v>
      </c>
      <c r="G7" s="10">
        <f t="shared" si="0"/>
        <v>160</v>
      </c>
      <c r="H7" s="9">
        <f t="shared" si="1"/>
        <v>474</v>
      </c>
      <c r="I7" s="28">
        <v>10</v>
      </c>
      <c r="J7" s="97">
        <v>39.5</v>
      </c>
      <c r="K7" s="98">
        <v>36</v>
      </c>
      <c r="L7" s="10">
        <f t="shared" si="2"/>
        <v>90</v>
      </c>
      <c r="M7" s="9">
        <f t="shared" si="3"/>
        <v>129.5</v>
      </c>
      <c r="N7" s="28">
        <v>7</v>
      </c>
      <c r="O7" s="21">
        <f t="shared" si="4"/>
        <v>353.5</v>
      </c>
      <c r="P7" s="97">
        <f t="shared" si="5"/>
        <v>250</v>
      </c>
      <c r="Q7" s="10">
        <f t="shared" si="6"/>
        <v>603.5</v>
      </c>
      <c r="R7" s="107">
        <f t="shared" si="7"/>
        <v>17</v>
      </c>
      <c r="S7" s="135">
        <v>2</v>
      </c>
      <c r="T7" s="108">
        <v>1</v>
      </c>
      <c r="U7" s="103">
        <f t="shared" si="8"/>
        <v>20</v>
      </c>
    </row>
    <row r="8" spans="1:21" ht="12.75">
      <c r="A8" s="11">
        <v>11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-125</v>
      </c>
      <c r="F8" s="98">
        <v>23</v>
      </c>
      <c r="G8" s="10">
        <f t="shared" si="0"/>
        <v>57.5</v>
      </c>
      <c r="H8" s="9">
        <f t="shared" si="1"/>
        <v>-67.5</v>
      </c>
      <c r="I8" s="28">
        <v>3</v>
      </c>
      <c r="J8" s="97">
        <v>-212.5</v>
      </c>
      <c r="K8" s="98">
        <v>22</v>
      </c>
      <c r="L8" s="10">
        <f t="shared" si="2"/>
        <v>55</v>
      </c>
      <c r="M8" s="9">
        <f t="shared" si="3"/>
        <v>-157.5</v>
      </c>
      <c r="N8" s="28">
        <v>1</v>
      </c>
      <c r="O8" s="21">
        <f t="shared" si="4"/>
        <v>-337.5</v>
      </c>
      <c r="P8" s="97">
        <f t="shared" si="5"/>
        <v>112.5</v>
      </c>
      <c r="Q8" s="10">
        <f t="shared" si="6"/>
        <v>-225</v>
      </c>
      <c r="R8" s="107">
        <f t="shared" si="7"/>
        <v>4</v>
      </c>
      <c r="S8" s="135"/>
      <c r="T8" s="108"/>
      <c r="U8" s="103">
        <f t="shared" si="8"/>
        <v>4</v>
      </c>
    </row>
    <row r="9" spans="1:21" ht="12.75">
      <c r="A9" s="11">
        <v>6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12</v>
      </c>
      <c r="F9" s="98">
        <v>36</v>
      </c>
      <c r="G9" s="10">
        <f t="shared" si="0"/>
        <v>90</v>
      </c>
      <c r="H9" s="9">
        <f t="shared" si="1"/>
        <v>102</v>
      </c>
      <c r="I9" s="28">
        <v>7</v>
      </c>
      <c r="J9" s="97">
        <v>-1.5</v>
      </c>
      <c r="K9" s="98">
        <v>40</v>
      </c>
      <c r="L9" s="10">
        <f t="shared" si="2"/>
        <v>100</v>
      </c>
      <c r="M9" s="9">
        <f t="shared" si="3"/>
        <v>98.5</v>
      </c>
      <c r="N9" s="28">
        <v>5</v>
      </c>
      <c r="O9" s="21">
        <f t="shared" si="4"/>
        <v>10.5</v>
      </c>
      <c r="P9" s="97">
        <f t="shared" si="5"/>
        <v>190</v>
      </c>
      <c r="Q9" s="10">
        <f t="shared" si="6"/>
        <v>200.5</v>
      </c>
      <c r="R9" s="107">
        <f t="shared" si="7"/>
        <v>12</v>
      </c>
      <c r="S9" s="135"/>
      <c r="T9" s="108"/>
      <c r="U9" s="103">
        <f t="shared" si="8"/>
        <v>12</v>
      </c>
    </row>
    <row r="10" spans="1:21" ht="12.75">
      <c r="A10" s="11">
        <v>12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7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-271</v>
      </c>
      <c r="F11" s="98">
        <v>12</v>
      </c>
      <c r="G11" s="10">
        <f t="shared" si="0"/>
        <v>30</v>
      </c>
      <c r="H11" s="9">
        <f t="shared" si="1"/>
        <v>-241</v>
      </c>
      <c r="I11" s="28">
        <v>2</v>
      </c>
      <c r="J11" s="97">
        <v>122</v>
      </c>
      <c r="K11" s="98">
        <v>48</v>
      </c>
      <c r="L11" s="10">
        <f t="shared" si="2"/>
        <v>120</v>
      </c>
      <c r="M11" s="9">
        <f t="shared" si="3"/>
        <v>242</v>
      </c>
      <c r="N11" s="28">
        <v>9</v>
      </c>
      <c r="O11" s="21">
        <f t="shared" si="4"/>
        <v>-149</v>
      </c>
      <c r="P11" s="97">
        <f t="shared" si="5"/>
        <v>150</v>
      </c>
      <c r="Q11" s="10">
        <f t="shared" si="6"/>
        <v>1</v>
      </c>
      <c r="R11" s="107">
        <f t="shared" si="7"/>
        <v>11</v>
      </c>
      <c r="S11" s="135"/>
      <c r="T11" s="108"/>
      <c r="U11" s="103">
        <f t="shared" si="8"/>
        <v>11</v>
      </c>
    </row>
    <row r="12" spans="1:21" ht="12.75">
      <c r="A12" s="11">
        <v>13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0</v>
      </c>
      <c r="F12" s="98">
        <v>0</v>
      </c>
      <c r="G12" s="10">
        <f t="shared" si="0"/>
        <v>0</v>
      </c>
      <c r="H12" s="9">
        <f t="shared" si="1"/>
        <v>0</v>
      </c>
      <c r="I12" s="28"/>
      <c r="J12" s="97">
        <v>0</v>
      </c>
      <c r="K12" s="98">
        <v>0</v>
      </c>
      <c r="L12" s="10">
        <f t="shared" si="2"/>
        <v>0</v>
      </c>
      <c r="M12" s="9">
        <f t="shared" si="3"/>
        <v>0</v>
      </c>
      <c r="N12" s="28"/>
      <c r="O12" s="21">
        <f t="shared" si="4"/>
        <v>0</v>
      </c>
      <c r="P12" s="97">
        <f t="shared" si="5"/>
        <v>0</v>
      </c>
      <c r="Q12" s="10">
        <f t="shared" si="6"/>
        <v>0</v>
      </c>
      <c r="R12" s="107">
        <f t="shared" si="7"/>
        <v>0</v>
      </c>
      <c r="S12" s="135"/>
      <c r="T12" s="108"/>
      <c r="U12" s="103">
        <f t="shared" si="8"/>
        <v>0</v>
      </c>
    </row>
    <row r="13" spans="1:21" ht="12.75">
      <c r="A13" s="11">
        <v>5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-17</v>
      </c>
      <c r="F13" s="98">
        <v>0</v>
      </c>
      <c r="G13" s="10">
        <f t="shared" si="0"/>
        <v>0</v>
      </c>
      <c r="H13" s="9">
        <f t="shared" si="1"/>
        <v>-17</v>
      </c>
      <c r="I13" s="28">
        <v>4</v>
      </c>
      <c r="J13" s="97">
        <v>260.5</v>
      </c>
      <c r="K13" s="98">
        <v>6</v>
      </c>
      <c r="L13" s="10">
        <f t="shared" si="2"/>
        <v>15</v>
      </c>
      <c r="M13" s="9">
        <f t="shared" si="3"/>
        <v>275.5</v>
      </c>
      <c r="N13" s="28">
        <v>10</v>
      </c>
      <c r="O13" s="21">
        <f t="shared" si="4"/>
        <v>243.5</v>
      </c>
      <c r="P13" s="97">
        <f t="shared" si="5"/>
        <v>15</v>
      </c>
      <c r="Q13" s="10">
        <f t="shared" si="6"/>
        <v>258.5</v>
      </c>
      <c r="R13" s="107">
        <f t="shared" si="7"/>
        <v>14</v>
      </c>
      <c r="S13" s="135"/>
      <c r="T13" s="108"/>
      <c r="U13" s="103">
        <f t="shared" si="8"/>
        <v>14</v>
      </c>
    </row>
    <row r="14" spans="1:21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17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18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10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-354</v>
      </c>
      <c r="F19" s="98">
        <v>20</v>
      </c>
      <c r="G19" s="10">
        <f t="shared" si="0"/>
        <v>50</v>
      </c>
      <c r="H19" s="9">
        <f t="shared" si="1"/>
        <v>-304</v>
      </c>
      <c r="I19" s="28">
        <v>1</v>
      </c>
      <c r="J19" s="97">
        <v>90.5</v>
      </c>
      <c r="K19" s="98">
        <v>11</v>
      </c>
      <c r="L19" s="10">
        <v>11</v>
      </c>
      <c r="M19" s="9">
        <f t="shared" si="3"/>
        <v>101.5</v>
      </c>
      <c r="N19" s="28">
        <v>6</v>
      </c>
      <c r="O19" s="21">
        <f t="shared" si="4"/>
        <v>-263.5</v>
      </c>
      <c r="P19" s="97">
        <f t="shared" si="5"/>
        <v>61</v>
      </c>
      <c r="Q19" s="10">
        <f t="shared" si="6"/>
        <v>-202.5</v>
      </c>
      <c r="R19" s="107">
        <f t="shared" si="7"/>
        <v>7</v>
      </c>
      <c r="S19" s="135"/>
      <c r="T19" s="108"/>
      <c r="U19" s="103">
        <f t="shared" si="8"/>
        <v>7</v>
      </c>
    </row>
    <row r="20" spans="1:21" ht="12.75">
      <c r="A20" s="11">
        <v>19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aca="true" t="shared" si="9" ref="L20:L35">K20*2.5</f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8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-76.5</v>
      </c>
      <c r="F21" s="98">
        <v>32</v>
      </c>
      <c r="G21" s="10">
        <f t="shared" si="0"/>
        <v>80</v>
      </c>
      <c r="H21" s="9">
        <f t="shared" si="1"/>
        <v>3.5</v>
      </c>
      <c r="I21" s="28">
        <v>5</v>
      </c>
      <c r="J21" s="97">
        <v>-83.5</v>
      </c>
      <c r="K21" s="98">
        <v>46</v>
      </c>
      <c r="L21" s="10">
        <f t="shared" si="9"/>
        <v>115</v>
      </c>
      <c r="M21" s="9">
        <f t="shared" si="3"/>
        <v>31.5</v>
      </c>
      <c r="N21" s="28">
        <v>4</v>
      </c>
      <c r="O21" s="21">
        <f t="shared" si="4"/>
        <v>-160</v>
      </c>
      <c r="P21" s="97">
        <f t="shared" si="5"/>
        <v>195</v>
      </c>
      <c r="Q21" s="10">
        <f t="shared" si="6"/>
        <v>35</v>
      </c>
      <c r="R21" s="107">
        <f t="shared" si="7"/>
        <v>9</v>
      </c>
      <c r="S21" s="135"/>
      <c r="T21" s="108"/>
      <c r="U21" s="103">
        <f t="shared" si="8"/>
        <v>9</v>
      </c>
    </row>
    <row r="22" spans="1:21" ht="12.75">
      <c r="A22" s="11">
        <v>20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9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21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9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22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9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23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9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24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9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</row>
    <row r="27" spans="1:21" ht="12.75">
      <c r="A27" s="11">
        <v>3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165</v>
      </c>
      <c r="F27" s="98">
        <v>43</v>
      </c>
      <c r="G27" s="10">
        <f t="shared" si="0"/>
        <v>107.5</v>
      </c>
      <c r="H27" s="9">
        <f t="shared" si="1"/>
        <v>272.5</v>
      </c>
      <c r="I27" s="28">
        <v>8</v>
      </c>
      <c r="J27" s="97">
        <v>30.5</v>
      </c>
      <c r="K27" s="98">
        <v>60</v>
      </c>
      <c r="L27" s="10">
        <f t="shared" si="9"/>
        <v>150</v>
      </c>
      <c r="M27" s="9">
        <f t="shared" si="3"/>
        <v>180.5</v>
      </c>
      <c r="N27" s="28">
        <v>8</v>
      </c>
      <c r="O27" s="21">
        <f t="shared" si="4"/>
        <v>195.5</v>
      </c>
      <c r="P27" s="97">
        <f t="shared" si="5"/>
        <v>257.5</v>
      </c>
      <c r="Q27" s="10">
        <f t="shared" si="6"/>
        <v>453</v>
      </c>
      <c r="R27" s="107">
        <f t="shared" si="7"/>
        <v>16</v>
      </c>
      <c r="S27" s="135">
        <v>1</v>
      </c>
      <c r="T27" s="108">
        <v>2</v>
      </c>
      <c r="U27" s="103">
        <f t="shared" si="8"/>
        <v>19</v>
      </c>
    </row>
    <row r="28" spans="1:21" ht="12.75">
      <c r="A28" s="11">
        <v>4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363.5</v>
      </c>
      <c r="F28" s="98">
        <v>48</v>
      </c>
      <c r="G28" s="10">
        <f t="shared" si="0"/>
        <v>120</v>
      </c>
      <c r="H28" s="9">
        <f t="shared" si="1"/>
        <v>483.5</v>
      </c>
      <c r="I28" s="28">
        <v>11</v>
      </c>
      <c r="J28" s="97">
        <v>-191.5</v>
      </c>
      <c r="K28" s="98">
        <v>36</v>
      </c>
      <c r="L28" s="10">
        <f t="shared" si="9"/>
        <v>90</v>
      </c>
      <c r="M28" s="9">
        <f t="shared" si="3"/>
        <v>-101.5</v>
      </c>
      <c r="N28" s="28">
        <v>3</v>
      </c>
      <c r="O28" s="21">
        <f t="shared" si="4"/>
        <v>172</v>
      </c>
      <c r="P28" s="97">
        <f t="shared" si="5"/>
        <v>210</v>
      </c>
      <c r="Q28" s="10">
        <f t="shared" si="6"/>
        <v>382</v>
      </c>
      <c r="R28" s="107">
        <f t="shared" si="7"/>
        <v>14</v>
      </c>
      <c r="S28" s="135"/>
      <c r="T28" s="108"/>
      <c r="U28" s="103">
        <f t="shared" si="8"/>
        <v>14</v>
      </c>
    </row>
    <row r="29" spans="1:21" ht="12.75">
      <c r="A29" s="11">
        <v>1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64.5</v>
      </c>
      <c r="F29" s="98">
        <v>112</v>
      </c>
      <c r="G29" s="10">
        <f t="shared" si="0"/>
        <v>280</v>
      </c>
      <c r="H29" s="9">
        <f t="shared" si="1"/>
        <v>344.5</v>
      </c>
      <c r="I29" s="28">
        <v>9</v>
      </c>
      <c r="J29" s="97">
        <v>121.5</v>
      </c>
      <c r="K29" s="98">
        <v>71</v>
      </c>
      <c r="L29" s="10">
        <f t="shared" si="9"/>
        <v>177.5</v>
      </c>
      <c r="M29" s="9">
        <f t="shared" si="3"/>
        <v>299</v>
      </c>
      <c r="N29" s="28">
        <v>11</v>
      </c>
      <c r="O29" s="21">
        <f t="shared" si="4"/>
        <v>186</v>
      </c>
      <c r="P29" s="97">
        <f t="shared" si="5"/>
        <v>457.5</v>
      </c>
      <c r="Q29" s="10">
        <f t="shared" si="6"/>
        <v>643.5</v>
      </c>
      <c r="R29" s="107">
        <f t="shared" si="7"/>
        <v>20</v>
      </c>
      <c r="S29" s="135">
        <v>3</v>
      </c>
      <c r="T29" s="108">
        <v>3</v>
      </c>
      <c r="U29" s="103">
        <f t="shared" si="8"/>
        <v>26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9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9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9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9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9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9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1145</v>
      </c>
      <c r="H36" s="8"/>
      <c r="I36" s="8"/>
      <c r="J36" s="8">
        <f>SUM(J6:J35)</f>
        <v>0</v>
      </c>
      <c r="K36" s="8"/>
      <c r="L36" s="8">
        <f>SUM(L6:L35)</f>
        <v>993.5</v>
      </c>
      <c r="M36" s="8"/>
      <c r="N36" s="8"/>
      <c r="O36" s="8">
        <f>SUM(O6:O35)</f>
        <v>0</v>
      </c>
      <c r="P36" s="8">
        <f>SUM(P6:P35)</f>
        <v>2138.5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244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246</v>
      </c>
      <c r="C40" s="52"/>
      <c r="D40" s="52"/>
      <c r="E40" s="52"/>
      <c r="F40" s="52"/>
      <c r="H40" s="53">
        <v>68</v>
      </c>
      <c r="I40" s="202" t="s">
        <v>99</v>
      </c>
      <c r="J40" s="202"/>
      <c r="K40" s="200" t="s">
        <v>245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247</v>
      </c>
      <c r="C41" s="56"/>
      <c r="D41" s="56"/>
      <c r="E41" s="56"/>
      <c r="F41" s="56"/>
      <c r="H41" s="54"/>
      <c r="I41" s="199"/>
      <c r="J41" s="199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248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249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250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" ht="12.75">
      <c r="A50" s="1"/>
      <c r="B50" s="2"/>
    </row>
    <row r="51" spans="1:2" ht="12.75">
      <c r="A51" s="1"/>
      <c r="B51" s="2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A1:X34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39692</v>
      </c>
      <c r="D4" s="27" t="s">
        <v>19</v>
      </c>
      <c r="E4" s="205" t="s">
        <v>82</v>
      </c>
      <c r="F4" s="206"/>
      <c r="G4" s="206"/>
      <c r="H4" s="206"/>
      <c r="I4" s="206"/>
      <c r="J4" s="207" t="s">
        <v>83</v>
      </c>
      <c r="K4" s="208"/>
      <c r="L4" s="208"/>
      <c r="M4" s="208"/>
      <c r="N4" s="209"/>
      <c r="O4" s="215" t="s">
        <v>32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HRÁČI!B26</f>
        <v>224</v>
      </c>
      <c r="C6" s="95" t="str">
        <f>HRÁČI!C26</f>
        <v>Biely</v>
      </c>
      <c r="D6" s="96" t="str">
        <f>HRÁČI!D26</f>
        <v>Peter</v>
      </c>
      <c r="E6" s="97">
        <v>64.5</v>
      </c>
      <c r="F6" s="98">
        <v>112</v>
      </c>
      <c r="G6" s="99">
        <f aca="true" t="shared" si="0" ref="G6:G16">F6*2.5</f>
        <v>280</v>
      </c>
      <c r="H6" s="13">
        <f aca="true" t="shared" si="1" ref="H6:H16">E6+G6</f>
        <v>344.5</v>
      </c>
      <c r="I6" s="28">
        <v>9</v>
      </c>
      <c r="J6" s="97">
        <v>121.5</v>
      </c>
      <c r="K6" s="98">
        <v>71</v>
      </c>
      <c r="L6" s="10">
        <f aca="true" t="shared" si="2" ref="L6:L14">K6*2.5</f>
        <v>177.5</v>
      </c>
      <c r="M6" s="13">
        <f aca="true" t="shared" si="3" ref="M6:M16">J6+L6</f>
        <v>299</v>
      </c>
      <c r="N6" s="28">
        <v>11</v>
      </c>
      <c r="O6" s="20">
        <f aca="true" t="shared" si="4" ref="O6:O16">E6+J6</f>
        <v>186</v>
      </c>
      <c r="P6" s="100">
        <f aca="true" t="shared" si="5" ref="P6:P16">G6+L6</f>
        <v>457.5</v>
      </c>
      <c r="Q6" s="99">
        <f aca="true" t="shared" si="6" ref="Q6:Q16">H6+M6</f>
        <v>643.5</v>
      </c>
      <c r="R6" s="101">
        <f aca="true" t="shared" si="7" ref="R6:R16">I6+N6</f>
        <v>20</v>
      </c>
      <c r="S6" s="134">
        <v>3</v>
      </c>
      <c r="T6" s="102">
        <v>3</v>
      </c>
      <c r="U6" s="103">
        <f aca="true" t="shared" si="8" ref="U6:U16">R6+S6+T6</f>
        <v>26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314</v>
      </c>
      <c r="F7" s="98">
        <v>64</v>
      </c>
      <c r="G7" s="10">
        <f t="shared" si="0"/>
        <v>160</v>
      </c>
      <c r="H7" s="9">
        <f t="shared" si="1"/>
        <v>474</v>
      </c>
      <c r="I7" s="28">
        <v>10</v>
      </c>
      <c r="J7" s="97">
        <v>39.5</v>
      </c>
      <c r="K7" s="98">
        <v>36</v>
      </c>
      <c r="L7" s="10">
        <f t="shared" si="2"/>
        <v>90</v>
      </c>
      <c r="M7" s="9">
        <f t="shared" si="3"/>
        <v>129.5</v>
      </c>
      <c r="N7" s="28">
        <v>7</v>
      </c>
      <c r="O7" s="21">
        <f t="shared" si="4"/>
        <v>353.5</v>
      </c>
      <c r="P7" s="97">
        <f t="shared" si="5"/>
        <v>250</v>
      </c>
      <c r="Q7" s="10">
        <f t="shared" si="6"/>
        <v>603.5</v>
      </c>
      <c r="R7" s="107">
        <f t="shared" si="7"/>
        <v>17</v>
      </c>
      <c r="S7" s="135">
        <v>2</v>
      </c>
      <c r="T7" s="108">
        <v>1</v>
      </c>
      <c r="U7" s="103">
        <f t="shared" si="8"/>
        <v>20</v>
      </c>
    </row>
    <row r="8" spans="1:21" ht="12.75">
      <c r="A8" s="11">
        <v>3</v>
      </c>
      <c r="B8" s="104">
        <f>HRÁČI!B24</f>
        <v>122</v>
      </c>
      <c r="C8" s="105" t="str">
        <f>HRÁČI!C24</f>
        <v>Šereš</v>
      </c>
      <c r="D8" s="106" t="str">
        <f>HRÁČI!D24</f>
        <v>Karol</v>
      </c>
      <c r="E8" s="97">
        <v>165</v>
      </c>
      <c r="F8" s="98">
        <v>43</v>
      </c>
      <c r="G8" s="10">
        <f t="shared" si="0"/>
        <v>107.5</v>
      </c>
      <c r="H8" s="9">
        <f t="shared" si="1"/>
        <v>272.5</v>
      </c>
      <c r="I8" s="28">
        <v>8</v>
      </c>
      <c r="J8" s="97">
        <v>30.5</v>
      </c>
      <c r="K8" s="98">
        <v>60</v>
      </c>
      <c r="L8" s="10">
        <f t="shared" si="2"/>
        <v>150</v>
      </c>
      <c r="M8" s="9">
        <f t="shared" si="3"/>
        <v>180.5</v>
      </c>
      <c r="N8" s="28">
        <v>8</v>
      </c>
      <c r="O8" s="21">
        <f t="shared" si="4"/>
        <v>195.5</v>
      </c>
      <c r="P8" s="97">
        <f t="shared" si="5"/>
        <v>257.5</v>
      </c>
      <c r="Q8" s="10">
        <f t="shared" si="6"/>
        <v>453</v>
      </c>
      <c r="R8" s="107">
        <f t="shared" si="7"/>
        <v>16</v>
      </c>
      <c r="S8" s="135">
        <v>1</v>
      </c>
      <c r="T8" s="108">
        <v>2</v>
      </c>
      <c r="U8" s="103">
        <f t="shared" si="8"/>
        <v>19</v>
      </c>
    </row>
    <row r="9" spans="1:21" ht="12.75">
      <c r="A9" s="11">
        <v>4</v>
      </c>
      <c r="B9" s="104">
        <f>HRÁČI!B25</f>
        <v>123</v>
      </c>
      <c r="C9" s="105" t="str">
        <f>HRÁČI!C25</f>
        <v>Jamečný</v>
      </c>
      <c r="D9" s="106" t="str">
        <f>HRÁČI!D25</f>
        <v>Milan</v>
      </c>
      <c r="E9" s="97">
        <v>363.5</v>
      </c>
      <c r="F9" s="98">
        <v>48</v>
      </c>
      <c r="G9" s="10">
        <f t="shared" si="0"/>
        <v>120</v>
      </c>
      <c r="H9" s="9">
        <f t="shared" si="1"/>
        <v>483.5</v>
      </c>
      <c r="I9" s="28">
        <v>11</v>
      </c>
      <c r="J9" s="97">
        <v>-191.5</v>
      </c>
      <c r="K9" s="98">
        <v>36</v>
      </c>
      <c r="L9" s="10">
        <f t="shared" si="2"/>
        <v>90</v>
      </c>
      <c r="M9" s="9">
        <f t="shared" si="3"/>
        <v>-101.5</v>
      </c>
      <c r="N9" s="28">
        <v>3</v>
      </c>
      <c r="O9" s="21">
        <f t="shared" si="4"/>
        <v>172</v>
      </c>
      <c r="P9" s="97">
        <f t="shared" si="5"/>
        <v>210</v>
      </c>
      <c r="Q9" s="10">
        <f t="shared" si="6"/>
        <v>382</v>
      </c>
      <c r="R9" s="107">
        <f t="shared" si="7"/>
        <v>14</v>
      </c>
      <c r="S9" s="135"/>
      <c r="T9" s="108"/>
      <c r="U9" s="103">
        <f t="shared" si="8"/>
        <v>14</v>
      </c>
    </row>
    <row r="10" spans="1:21" ht="12.75">
      <c r="A10" s="11">
        <v>5</v>
      </c>
      <c r="B10" s="104">
        <f>HRÁČI!B10</f>
        <v>108</v>
      </c>
      <c r="C10" s="105" t="str">
        <f>HRÁČI!C10</f>
        <v>Vavríková</v>
      </c>
      <c r="D10" s="106" t="str">
        <f>HRÁČI!D10</f>
        <v>Lucia</v>
      </c>
      <c r="E10" s="97">
        <v>-17</v>
      </c>
      <c r="F10" s="98">
        <v>0</v>
      </c>
      <c r="G10" s="10">
        <f t="shared" si="0"/>
        <v>0</v>
      </c>
      <c r="H10" s="9">
        <f t="shared" si="1"/>
        <v>-17</v>
      </c>
      <c r="I10" s="28">
        <v>4</v>
      </c>
      <c r="J10" s="97">
        <v>260.5</v>
      </c>
      <c r="K10" s="98">
        <v>6</v>
      </c>
      <c r="L10" s="10">
        <f t="shared" si="2"/>
        <v>15</v>
      </c>
      <c r="M10" s="9">
        <f t="shared" si="3"/>
        <v>275.5</v>
      </c>
      <c r="N10" s="28">
        <v>10</v>
      </c>
      <c r="O10" s="21">
        <f t="shared" si="4"/>
        <v>243.5</v>
      </c>
      <c r="P10" s="97">
        <f t="shared" si="5"/>
        <v>15</v>
      </c>
      <c r="Q10" s="10">
        <f t="shared" si="6"/>
        <v>258.5</v>
      </c>
      <c r="R10" s="107">
        <f t="shared" si="7"/>
        <v>14</v>
      </c>
      <c r="S10" s="135"/>
      <c r="T10" s="108"/>
      <c r="U10" s="103">
        <f t="shared" si="8"/>
        <v>14</v>
      </c>
    </row>
    <row r="11" spans="1:21" ht="12.75">
      <c r="A11" s="11">
        <v>6</v>
      </c>
      <c r="B11" s="104">
        <f>HRÁČI!B6</f>
        <v>104</v>
      </c>
      <c r="C11" s="105" t="str">
        <f>HRÁČI!C6</f>
        <v>Vavrík  </v>
      </c>
      <c r="D11" s="106" t="str">
        <f>HRÁČI!D6</f>
        <v>Roman</v>
      </c>
      <c r="E11" s="97">
        <v>12</v>
      </c>
      <c r="F11" s="98">
        <v>36</v>
      </c>
      <c r="G11" s="10">
        <f t="shared" si="0"/>
        <v>90</v>
      </c>
      <c r="H11" s="9">
        <f t="shared" si="1"/>
        <v>102</v>
      </c>
      <c r="I11" s="28">
        <v>7</v>
      </c>
      <c r="J11" s="97">
        <v>-1.5</v>
      </c>
      <c r="K11" s="98">
        <v>40</v>
      </c>
      <c r="L11" s="10">
        <f t="shared" si="2"/>
        <v>100</v>
      </c>
      <c r="M11" s="9">
        <f t="shared" si="3"/>
        <v>98.5</v>
      </c>
      <c r="N11" s="28">
        <v>5</v>
      </c>
      <c r="O11" s="21">
        <f t="shared" si="4"/>
        <v>10.5</v>
      </c>
      <c r="P11" s="97">
        <f t="shared" si="5"/>
        <v>190</v>
      </c>
      <c r="Q11" s="10">
        <f t="shared" si="6"/>
        <v>200.5</v>
      </c>
      <c r="R11" s="107">
        <f t="shared" si="7"/>
        <v>12</v>
      </c>
      <c r="S11" s="135"/>
      <c r="T11" s="108"/>
      <c r="U11" s="103">
        <f t="shared" si="8"/>
        <v>12</v>
      </c>
    </row>
    <row r="12" spans="1:21" ht="12.75">
      <c r="A12" s="11">
        <v>7</v>
      </c>
      <c r="B12" s="104">
        <f>HRÁČI!B8</f>
        <v>106</v>
      </c>
      <c r="C12" s="105" t="str">
        <f>HRÁČI!C8</f>
        <v>Bisák </v>
      </c>
      <c r="D12" s="106" t="str">
        <f>HRÁČI!D8</f>
        <v>Viliam</v>
      </c>
      <c r="E12" s="97">
        <v>-271</v>
      </c>
      <c r="F12" s="98">
        <v>12</v>
      </c>
      <c r="G12" s="10">
        <f t="shared" si="0"/>
        <v>30</v>
      </c>
      <c r="H12" s="9">
        <f t="shared" si="1"/>
        <v>-241</v>
      </c>
      <c r="I12" s="28">
        <v>2</v>
      </c>
      <c r="J12" s="97">
        <v>122</v>
      </c>
      <c r="K12" s="98">
        <v>48</v>
      </c>
      <c r="L12" s="10">
        <f t="shared" si="2"/>
        <v>120</v>
      </c>
      <c r="M12" s="9">
        <f t="shared" si="3"/>
        <v>242</v>
      </c>
      <c r="N12" s="28">
        <v>9</v>
      </c>
      <c r="O12" s="21">
        <f t="shared" si="4"/>
        <v>-149</v>
      </c>
      <c r="P12" s="97">
        <f t="shared" si="5"/>
        <v>150</v>
      </c>
      <c r="Q12" s="10">
        <f t="shared" si="6"/>
        <v>1</v>
      </c>
      <c r="R12" s="107">
        <f t="shared" si="7"/>
        <v>11</v>
      </c>
      <c r="S12" s="135"/>
      <c r="T12" s="108"/>
      <c r="U12" s="103">
        <f t="shared" si="8"/>
        <v>11</v>
      </c>
    </row>
    <row r="13" spans="1:21" ht="12.75">
      <c r="A13" s="11">
        <v>8</v>
      </c>
      <c r="B13" s="104">
        <f>HRÁČI!B18</f>
        <v>116</v>
      </c>
      <c r="C13" s="105" t="str">
        <f>HRÁČI!C18</f>
        <v>Učník</v>
      </c>
      <c r="D13" s="106" t="str">
        <f>HRÁČI!D18</f>
        <v>Stanislav</v>
      </c>
      <c r="E13" s="97">
        <v>-76.5</v>
      </c>
      <c r="F13" s="98">
        <v>32</v>
      </c>
      <c r="G13" s="10">
        <f t="shared" si="0"/>
        <v>80</v>
      </c>
      <c r="H13" s="9">
        <f t="shared" si="1"/>
        <v>3.5</v>
      </c>
      <c r="I13" s="28">
        <v>5</v>
      </c>
      <c r="J13" s="97">
        <v>-83.5</v>
      </c>
      <c r="K13" s="98">
        <v>46</v>
      </c>
      <c r="L13" s="10">
        <f t="shared" si="2"/>
        <v>115</v>
      </c>
      <c r="M13" s="9">
        <f t="shared" si="3"/>
        <v>31.5</v>
      </c>
      <c r="N13" s="28">
        <v>4</v>
      </c>
      <c r="O13" s="21">
        <f t="shared" si="4"/>
        <v>-160</v>
      </c>
      <c r="P13" s="97">
        <f t="shared" si="5"/>
        <v>195</v>
      </c>
      <c r="Q13" s="10">
        <f t="shared" si="6"/>
        <v>35</v>
      </c>
      <c r="R13" s="107">
        <f t="shared" si="7"/>
        <v>9</v>
      </c>
      <c r="S13" s="135"/>
      <c r="T13" s="108"/>
      <c r="U13" s="103">
        <f t="shared" si="8"/>
        <v>9</v>
      </c>
    </row>
    <row r="14" spans="1:21" ht="12.75">
      <c r="A14" s="11">
        <v>9</v>
      </c>
      <c r="B14" s="104">
        <f>HRÁČI!B3</f>
        <v>101</v>
      </c>
      <c r="C14" s="105" t="str">
        <f>HRÁČI!C3</f>
        <v>Dobiaš</v>
      </c>
      <c r="D14" s="106" t="str">
        <f>HRÁČI!D3</f>
        <v>Martin</v>
      </c>
      <c r="E14" s="97">
        <v>-75.5</v>
      </c>
      <c r="F14" s="98">
        <v>68</v>
      </c>
      <c r="G14" s="10">
        <f t="shared" si="0"/>
        <v>170</v>
      </c>
      <c r="H14" s="9">
        <f t="shared" si="1"/>
        <v>94.5</v>
      </c>
      <c r="I14" s="28">
        <v>6</v>
      </c>
      <c r="J14" s="97">
        <v>-175.5</v>
      </c>
      <c r="K14" s="98">
        <v>28</v>
      </c>
      <c r="L14" s="10">
        <f t="shared" si="2"/>
        <v>70</v>
      </c>
      <c r="M14" s="9">
        <f t="shared" si="3"/>
        <v>-105.5</v>
      </c>
      <c r="N14" s="28">
        <v>2</v>
      </c>
      <c r="O14" s="21">
        <f t="shared" si="4"/>
        <v>-251</v>
      </c>
      <c r="P14" s="97">
        <f t="shared" si="5"/>
        <v>240</v>
      </c>
      <c r="Q14" s="10">
        <f t="shared" si="6"/>
        <v>-11</v>
      </c>
      <c r="R14" s="107">
        <f t="shared" si="7"/>
        <v>8</v>
      </c>
      <c r="S14" s="135"/>
      <c r="T14" s="108"/>
      <c r="U14" s="103">
        <f t="shared" si="8"/>
        <v>8</v>
      </c>
    </row>
    <row r="15" spans="1:21" ht="12.75">
      <c r="A15" s="11">
        <v>10</v>
      </c>
      <c r="B15" s="104">
        <f>HRÁČI!B16</f>
        <v>114</v>
      </c>
      <c r="C15" s="105" t="str">
        <f>HRÁČI!C16</f>
        <v>Pecov</v>
      </c>
      <c r="D15" s="106" t="str">
        <f>HRÁČI!D16</f>
        <v>Ivan</v>
      </c>
      <c r="E15" s="97">
        <v>-354</v>
      </c>
      <c r="F15" s="98">
        <v>20</v>
      </c>
      <c r="G15" s="10">
        <f t="shared" si="0"/>
        <v>50</v>
      </c>
      <c r="H15" s="9">
        <f t="shared" si="1"/>
        <v>-304</v>
      </c>
      <c r="I15" s="28">
        <v>1</v>
      </c>
      <c r="J15" s="97">
        <v>90.5</v>
      </c>
      <c r="K15" s="98">
        <v>11</v>
      </c>
      <c r="L15" s="10">
        <v>11</v>
      </c>
      <c r="M15" s="9">
        <f t="shared" si="3"/>
        <v>101.5</v>
      </c>
      <c r="N15" s="28">
        <v>6</v>
      </c>
      <c r="O15" s="21">
        <f t="shared" si="4"/>
        <v>-263.5</v>
      </c>
      <c r="P15" s="97">
        <f t="shared" si="5"/>
        <v>61</v>
      </c>
      <c r="Q15" s="10">
        <f t="shared" si="6"/>
        <v>-202.5</v>
      </c>
      <c r="R15" s="107">
        <f t="shared" si="7"/>
        <v>7</v>
      </c>
      <c r="S15" s="135"/>
      <c r="T15" s="108"/>
      <c r="U15" s="103">
        <f t="shared" si="8"/>
        <v>7</v>
      </c>
    </row>
    <row r="16" spans="1:21" ht="12.75">
      <c r="A16" s="11">
        <v>11</v>
      </c>
      <c r="B16" s="104">
        <f>HRÁČI!B5</f>
        <v>103</v>
      </c>
      <c r="C16" s="105" t="str">
        <f>HRÁČI!C5</f>
        <v>Kazimír </v>
      </c>
      <c r="D16" s="106" t="str">
        <f>HRÁČI!D5</f>
        <v>Jozef</v>
      </c>
      <c r="E16" s="97">
        <v>-125</v>
      </c>
      <c r="F16" s="98">
        <v>23</v>
      </c>
      <c r="G16" s="10">
        <f t="shared" si="0"/>
        <v>57.5</v>
      </c>
      <c r="H16" s="9">
        <f t="shared" si="1"/>
        <v>-67.5</v>
      </c>
      <c r="I16" s="28">
        <v>3</v>
      </c>
      <c r="J16" s="97">
        <v>-212.5</v>
      </c>
      <c r="K16" s="98">
        <v>22</v>
      </c>
      <c r="L16" s="10">
        <f>K16*2.5</f>
        <v>55</v>
      </c>
      <c r="M16" s="9">
        <f t="shared" si="3"/>
        <v>-157.5</v>
      </c>
      <c r="N16" s="28">
        <v>1</v>
      </c>
      <c r="O16" s="21">
        <f t="shared" si="4"/>
        <v>-337.5</v>
      </c>
      <c r="P16" s="97">
        <f t="shared" si="5"/>
        <v>112.5</v>
      </c>
      <c r="Q16" s="10">
        <f t="shared" si="6"/>
        <v>-225</v>
      </c>
      <c r="R16" s="107">
        <f t="shared" si="7"/>
        <v>4</v>
      </c>
      <c r="S16" s="135"/>
      <c r="T16" s="108"/>
      <c r="U16" s="103">
        <f t="shared" si="8"/>
        <v>4</v>
      </c>
    </row>
    <row r="17" spans="1:21" ht="12.75">
      <c r="A17" s="1"/>
      <c r="E17" s="8">
        <f>SUM(E6:E16)</f>
        <v>0</v>
      </c>
      <c r="F17" s="8"/>
      <c r="G17" s="8">
        <f>SUM(G6:G16)</f>
        <v>1145</v>
      </c>
      <c r="H17" s="8"/>
      <c r="I17" s="8"/>
      <c r="J17" s="8">
        <f>SUM(J6:J16)</f>
        <v>0</v>
      </c>
      <c r="K17" s="8"/>
      <c r="L17" s="8">
        <f>SUM(L6:L16)</f>
        <v>993.5</v>
      </c>
      <c r="M17" s="8"/>
      <c r="N17" s="8"/>
      <c r="O17" s="8">
        <f>SUM(O6:O16)</f>
        <v>0</v>
      </c>
      <c r="P17" s="8">
        <f>SUM(P6:P16)</f>
        <v>2138.5</v>
      </c>
      <c r="Q17" s="8"/>
      <c r="R17" s="8"/>
      <c r="S17" s="8"/>
      <c r="T17" s="8"/>
      <c r="U17" s="8"/>
    </row>
    <row r="18" spans="1:21" ht="13.5" customHeight="1">
      <c r="A18" s="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S18" s="1"/>
      <c r="T18" s="1"/>
      <c r="U18" s="2"/>
    </row>
    <row r="19" spans="1:21" ht="13.5" customHeight="1">
      <c r="A19" s="57" t="s">
        <v>55</v>
      </c>
      <c r="B19" s="203" t="s">
        <v>97</v>
      </c>
      <c r="C19" s="204"/>
      <c r="D19" s="204"/>
      <c r="E19" s="204"/>
      <c r="F19" s="204"/>
      <c r="H19" s="217" t="s">
        <v>56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</row>
    <row r="20" spans="1:21" ht="13.5" customHeight="1">
      <c r="A20" s="58" t="s">
        <v>58</v>
      </c>
      <c r="B20" s="56" t="s">
        <v>244</v>
      </c>
      <c r="C20" s="56"/>
      <c r="D20" s="56"/>
      <c r="E20" s="56"/>
      <c r="F20" s="56"/>
      <c r="H20" s="55" t="s">
        <v>35</v>
      </c>
      <c r="I20" s="216" t="s">
        <v>68</v>
      </c>
      <c r="J20" s="216"/>
      <c r="K20" s="213" t="s">
        <v>57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9" t="s">
        <v>59</v>
      </c>
      <c r="B21" s="52" t="s">
        <v>246</v>
      </c>
      <c r="C21" s="52"/>
      <c r="D21" s="52"/>
      <c r="E21" s="52"/>
      <c r="F21" s="52"/>
      <c r="H21" s="53">
        <v>68</v>
      </c>
      <c r="I21" s="202" t="s">
        <v>99</v>
      </c>
      <c r="J21" s="202"/>
      <c r="K21" s="200" t="s">
        <v>245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</row>
    <row r="22" spans="1:21" ht="13.5" customHeight="1">
      <c r="A22" s="58" t="s">
        <v>60</v>
      </c>
      <c r="B22" s="56" t="s">
        <v>247</v>
      </c>
      <c r="C22" s="56"/>
      <c r="D22" s="56"/>
      <c r="E22" s="56"/>
      <c r="F22" s="56"/>
      <c r="H22" s="54"/>
      <c r="I22" s="199"/>
      <c r="J22" s="199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:21" ht="13.5" customHeight="1">
      <c r="A23" s="59" t="s">
        <v>61</v>
      </c>
      <c r="B23" s="52"/>
      <c r="C23" s="52"/>
      <c r="D23" s="52"/>
      <c r="E23" s="52"/>
      <c r="F23" s="52"/>
      <c r="H23" s="53"/>
      <c r="I23" s="202"/>
      <c r="J23" s="202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1:21" ht="13.5" customHeight="1">
      <c r="A24" s="2"/>
      <c r="H24" s="54"/>
      <c r="I24" s="199"/>
      <c r="J24" s="199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3.5" customHeight="1">
      <c r="A25" s="57" t="s">
        <v>55</v>
      </c>
      <c r="B25" s="203" t="s">
        <v>98</v>
      </c>
      <c r="C25" s="204"/>
      <c r="D25" s="204"/>
      <c r="E25" s="204"/>
      <c r="F25" s="204"/>
      <c r="H25" s="53"/>
      <c r="I25" s="202"/>
      <c r="J25" s="202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</row>
    <row r="26" spans="1:21" ht="13.5" customHeight="1">
      <c r="A26" s="58" t="s">
        <v>58</v>
      </c>
      <c r="B26" s="56" t="s">
        <v>248</v>
      </c>
      <c r="C26" s="56"/>
      <c r="D26" s="56"/>
      <c r="E26" s="56"/>
      <c r="F26" s="56"/>
      <c r="H26" s="54"/>
      <c r="I26" s="199"/>
      <c r="J26" s="199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21" ht="13.5" customHeight="1">
      <c r="A27" s="59" t="s">
        <v>59</v>
      </c>
      <c r="B27" s="52" t="s">
        <v>249</v>
      </c>
      <c r="C27" s="52"/>
      <c r="D27" s="52"/>
      <c r="E27" s="52"/>
      <c r="F27" s="52"/>
      <c r="H27" s="53"/>
      <c r="I27" s="202"/>
      <c r="J27" s="202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</row>
    <row r="28" spans="1:21" ht="13.5" customHeight="1">
      <c r="A28" s="58" t="s">
        <v>60</v>
      </c>
      <c r="B28" s="56" t="s">
        <v>250</v>
      </c>
      <c r="C28" s="56"/>
      <c r="D28" s="56"/>
      <c r="E28" s="56"/>
      <c r="F28" s="56"/>
      <c r="H28" s="54"/>
      <c r="I28" s="199"/>
      <c r="J28" s="199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3.5" customHeight="1">
      <c r="A29" s="59" t="s">
        <v>61</v>
      </c>
      <c r="B29" s="52"/>
      <c r="C29" s="52"/>
      <c r="D29" s="52"/>
      <c r="E29" s="52"/>
      <c r="F29" s="52"/>
      <c r="H29" s="53"/>
      <c r="I29" s="202"/>
      <c r="J29" s="202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1:21" ht="12.75">
      <c r="A30" s="1"/>
      <c r="B30" s="2"/>
      <c r="S30" s="1"/>
      <c r="T30" s="1"/>
      <c r="U30" s="1"/>
    </row>
    <row r="31" spans="1:2" ht="12.75">
      <c r="A31" s="1"/>
      <c r="B31" s="2"/>
    </row>
    <row r="32" spans="1:2" ht="12.75">
      <c r="A32" s="1"/>
      <c r="B32" s="2"/>
    </row>
    <row r="33" spans="1:21" ht="12.7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27">
    <mergeCell ref="I28:J28"/>
    <mergeCell ref="K28:U28"/>
    <mergeCell ref="K24:U24"/>
    <mergeCell ref="I25:J25"/>
    <mergeCell ref="K25:U25"/>
    <mergeCell ref="I26:J26"/>
    <mergeCell ref="K26:U26"/>
    <mergeCell ref="I29:J29"/>
    <mergeCell ref="K29:U29"/>
    <mergeCell ref="B25:F25"/>
    <mergeCell ref="I22:J22"/>
    <mergeCell ref="K22:U22"/>
    <mergeCell ref="I23:J23"/>
    <mergeCell ref="K23:U23"/>
    <mergeCell ref="I24:J24"/>
    <mergeCell ref="I27:J27"/>
    <mergeCell ref="K27:U27"/>
    <mergeCell ref="E2:U2"/>
    <mergeCell ref="I21:J21"/>
    <mergeCell ref="K21:U21"/>
    <mergeCell ref="E4:I4"/>
    <mergeCell ref="J4:N4"/>
    <mergeCell ref="O4:R4"/>
    <mergeCell ref="B19:F19"/>
    <mergeCell ref="H19:U19"/>
    <mergeCell ref="I20:J20"/>
    <mergeCell ref="K20:U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Y53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133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133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3.7109375" style="0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3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136"/>
      <c r="W2" s="7"/>
    </row>
    <row r="3" spans="1:22" ht="9" customHeight="1">
      <c r="A3" s="1"/>
      <c r="B3" s="2"/>
      <c r="C3" s="1"/>
      <c r="D3" s="1"/>
      <c r="E3" s="3"/>
      <c r="F3" s="3"/>
      <c r="G3" s="3"/>
      <c r="H3" s="4"/>
      <c r="I3" s="132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  <c r="V3" s="2"/>
    </row>
    <row r="4" spans="1:21" ht="15.75">
      <c r="A4" s="25"/>
      <c r="B4" s="5"/>
      <c r="C4" s="192">
        <v>39454</v>
      </c>
      <c r="D4" s="27" t="s">
        <v>19</v>
      </c>
      <c r="E4" s="205" t="s">
        <v>22</v>
      </c>
      <c r="F4" s="206"/>
      <c r="G4" s="206"/>
      <c r="H4" s="206"/>
      <c r="I4" s="206"/>
      <c r="J4" s="207" t="s">
        <v>23</v>
      </c>
      <c r="K4" s="208"/>
      <c r="L4" s="208"/>
      <c r="M4" s="208"/>
      <c r="N4" s="209"/>
      <c r="O4" s="215" t="s">
        <v>24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5" ht="12.75">
      <c r="A6" s="12">
        <v>4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-4</v>
      </c>
      <c r="F6" s="98">
        <v>40</v>
      </c>
      <c r="G6" s="99">
        <f aca="true" t="shared" si="0" ref="G6:G35">F6*2.5</f>
        <v>100</v>
      </c>
      <c r="H6" s="13">
        <f aca="true" t="shared" si="1" ref="H6:H35">E6+G6</f>
        <v>96</v>
      </c>
      <c r="I6" s="28">
        <v>7</v>
      </c>
      <c r="J6" s="97">
        <v>93</v>
      </c>
      <c r="K6" s="98">
        <v>56</v>
      </c>
      <c r="L6" s="10">
        <f aca="true" t="shared" si="2" ref="L6:L35">K6*2.5</f>
        <v>140</v>
      </c>
      <c r="M6" s="13">
        <f aca="true" t="shared" si="3" ref="M6:M35">J6+L6</f>
        <v>233</v>
      </c>
      <c r="N6" s="28">
        <v>10</v>
      </c>
      <c r="O6" s="20">
        <f aca="true" t="shared" si="4" ref="O6:O35">E6+J6</f>
        <v>89</v>
      </c>
      <c r="P6" s="100">
        <f aca="true" t="shared" si="5" ref="P6:P35">G6+L6</f>
        <v>240</v>
      </c>
      <c r="Q6" s="99">
        <f aca="true" t="shared" si="6" ref="Q6:Q35">H6+M6</f>
        <v>329</v>
      </c>
      <c r="R6" s="101">
        <f aca="true" t="shared" si="7" ref="R6:R35">I6+N6</f>
        <v>17</v>
      </c>
      <c r="S6" s="134"/>
      <c r="T6" s="102">
        <v>2</v>
      </c>
      <c r="U6" s="103">
        <f aca="true" t="shared" si="8" ref="U6:U35">R6+S6+T6</f>
        <v>19</v>
      </c>
      <c r="Y6" s="26"/>
    </row>
    <row r="7" spans="1:21" ht="12.75">
      <c r="A7" s="11">
        <v>8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-113</v>
      </c>
      <c r="F7" s="98">
        <v>18</v>
      </c>
      <c r="G7" s="10">
        <f t="shared" si="0"/>
        <v>45</v>
      </c>
      <c r="H7" s="9">
        <f t="shared" si="1"/>
        <v>-68</v>
      </c>
      <c r="I7" s="28">
        <v>4</v>
      </c>
      <c r="J7" s="97">
        <v>-213</v>
      </c>
      <c r="K7" s="98">
        <v>91</v>
      </c>
      <c r="L7" s="10">
        <f t="shared" si="2"/>
        <v>227.5</v>
      </c>
      <c r="M7" s="9">
        <f t="shared" si="3"/>
        <v>14.5</v>
      </c>
      <c r="N7" s="28">
        <v>5</v>
      </c>
      <c r="O7" s="21">
        <f t="shared" si="4"/>
        <v>-326</v>
      </c>
      <c r="P7" s="97">
        <f t="shared" si="5"/>
        <v>272.5</v>
      </c>
      <c r="Q7" s="10">
        <f t="shared" si="6"/>
        <v>-53.5</v>
      </c>
      <c r="R7" s="107">
        <f t="shared" si="7"/>
        <v>9</v>
      </c>
      <c r="S7" s="135"/>
      <c r="T7" s="108"/>
      <c r="U7" s="103">
        <f t="shared" si="8"/>
        <v>9</v>
      </c>
    </row>
    <row r="8" spans="1:21" ht="12.75">
      <c r="A8" s="11">
        <v>2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236.5</v>
      </c>
      <c r="F8" s="98">
        <v>87</v>
      </c>
      <c r="G8" s="10">
        <f t="shared" si="0"/>
        <v>217.5</v>
      </c>
      <c r="H8" s="9">
        <f t="shared" si="1"/>
        <v>454</v>
      </c>
      <c r="I8" s="28">
        <v>11</v>
      </c>
      <c r="J8" s="97">
        <v>-53</v>
      </c>
      <c r="K8" s="98">
        <v>65</v>
      </c>
      <c r="L8" s="10">
        <f t="shared" si="2"/>
        <v>162.5</v>
      </c>
      <c r="M8" s="9">
        <f t="shared" si="3"/>
        <v>109.5</v>
      </c>
      <c r="N8" s="28">
        <v>6</v>
      </c>
      <c r="O8" s="21">
        <f t="shared" si="4"/>
        <v>183.5</v>
      </c>
      <c r="P8" s="97">
        <f t="shared" si="5"/>
        <v>380</v>
      </c>
      <c r="Q8" s="10">
        <f t="shared" si="6"/>
        <v>563.5</v>
      </c>
      <c r="R8" s="107">
        <f t="shared" si="7"/>
        <v>17</v>
      </c>
      <c r="S8" s="135">
        <v>2</v>
      </c>
      <c r="T8" s="108">
        <v>3</v>
      </c>
      <c r="U8" s="103">
        <f t="shared" si="8"/>
        <v>22</v>
      </c>
    </row>
    <row r="9" spans="1:21" ht="12.75">
      <c r="A9" s="11">
        <v>9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23</v>
      </c>
      <c r="F9" s="98">
        <v>3</v>
      </c>
      <c r="G9" s="10">
        <f t="shared" si="0"/>
        <v>7.5</v>
      </c>
      <c r="H9" s="9">
        <f t="shared" si="1"/>
        <v>30.5</v>
      </c>
      <c r="I9" s="28">
        <v>5</v>
      </c>
      <c r="J9" s="97">
        <v>-181</v>
      </c>
      <c r="K9" s="98">
        <v>44</v>
      </c>
      <c r="L9" s="10">
        <f t="shared" si="2"/>
        <v>110</v>
      </c>
      <c r="M9" s="9">
        <f t="shared" si="3"/>
        <v>-71</v>
      </c>
      <c r="N9" s="28">
        <v>3</v>
      </c>
      <c r="O9" s="21">
        <f t="shared" si="4"/>
        <v>-158</v>
      </c>
      <c r="P9" s="97">
        <f t="shared" si="5"/>
        <v>117.5</v>
      </c>
      <c r="Q9" s="10">
        <f t="shared" si="6"/>
        <v>-40.5</v>
      </c>
      <c r="R9" s="107">
        <f t="shared" si="7"/>
        <v>8</v>
      </c>
      <c r="S9" s="135"/>
      <c r="T9" s="108"/>
      <c r="U9" s="103">
        <f t="shared" si="8"/>
        <v>8</v>
      </c>
    </row>
    <row r="10" spans="1:21" ht="12.75">
      <c r="A10" s="11">
        <v>12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3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54</v>
      </c>
      <c r="F11" s="98">
        <v>0</v>
      </c>
      <c r="G11" s="10">
        <f t="shared" si="0"/>
        <v>0</v>
      </c>
      <c r="H11" s="9">
        <f t="shared" si="1"/>
        <v>54</v>
      </c>
      <c r="I11" s="28">
        <v>6</v>
      </c>
      <c r="J11" s="97">
        <v>301</v>
      </c>
      <c r="K11" s="98">
        <v>12</v>
      </c>
      <c r="L11" s="10">
        <f t="shared" si="2"/>
        <v>30</v>
      </c>
      <c r="M11" s="9">
        <f t="shared" si="3"/>
        <v>331</v>
      </c>
      <c r="N11" s="28">
        <v>11</v>
      </c>
      <c r="O11" s="21">
        <f t="shared" si="4"/>
        <v>355</v>
      </c>
      <c r="P11" s="97">
        <f t="shared" si="5"/>
        <v>30</v>
      </c>
      <c r="Q11" s="10">
        <f t="shared" si="6"/>
        <v>385</v>
      </c>
      <c r="R11" s="107">
        <f t="shared" si="7"/>
        <v>17</v>
      </c>
      <c r="S11" s="135">
        <v>1</v>
      </c>
      <c r="T11" s="108"/>
      <c r="U11" s="103">
        <f t="shared" si="8"/>
        <v>18</v>
      </c>
    </row>
    <row r="12" spans="1:21" ht="12.75">
      <c r="A12" s="11">
        <v>11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-273</v>
      </c>
      <c r="F12" s="98">
        <v>54</v>
      </c>
      <c r="G12" s="10">
        <f t="shared" si="0"/>
        <v>135</v>
      </c>
      <c r="H12" s="9">
        <f t="shared" si="1"/>
        <v>-138</v>
      </c>
      <c r="I12" s="28">
        <v>2</v>
      </c>
      <c r="J12" s="97">
        <v>-318</v>
      </c>
      <c r="K12" s="98">
        <v>52</v>
      </c>
      <c r="L12" s="10">
        <f t="shared" si="2"/>
        <v>130</v>
      </c>
      <c r="M12" s="9">
        <f t="shared" si="3"/>
        <v>-188</v>
      </c>
      <c r="N12" s="28">
        <v>1</v>
      </c>
      <c r="O12" s="21">
        <f t="shared" si="4"/>
        <v>-591</v>
      </c>
      <c r="P12" s="97">
        <f t="shared" si="5"/>
        <v>265</v>
      </c>
      <c r="Q12" s="10">
        <f t="shared" si="6"/>
        <v>-326</v>
      </c>
      <c r="R12" s="107">
        <f t="shared" si="7"/>
        <v>3</v>
      </c>
      <c r="S12" s="135"/>
      <c r="T12" s="108"/>
      <c r="U12" s="103">
        <f t="shared" si="8"/>
        <v>3</v>
      </c>
    </row>
    <row r="13" spans="1:21" ht="12.75">
      <c r="A13" s="11">
        <v>7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88</v>
      </c>
      <c r="F13" s="98">
        <v>7</v>
      </c>
      <c r="G13" s="10">
        <f t="shared" si="0"/>
        <v>17.5</v>
      </c>
      <c r="H13" s="9">
        <f t="shared" si="1"/>
        <v>105.5</v>
      </c>
      <c r="I13" s="28">
        <v>8</v>
      </c>
      <c r="J13" s="97">
        <v>-119</v>
      </c>
      <c r="K13" s="98">
        <v>13</v>
      </c>
      <c r="L13" s="10">
        <f t="shared" si="2"/>
        <v>32.5</v>
      </c>
      <c r="M13" s="9">
        <f t="shared" si="3"/>
        <v>-86.5</v>
      </c>
      <c r="N13" s="28">
        <v>2</v>
      </c>
      <c r="O13" s="21">
        <f t="shared" si="4"/>
        <v>-31</v>
      </c>
      <c r="P13" s="97">
        <f t="shared" si="5"/>
        <v>50</v>
      </c>
      <c r="Q13" s="10">
        <f t="shared" si="6"/>
        <v>19</v>
      </c>
      <c r="R13" s="107">
        <f t="shared" si="7"/>
        <v>10</v>
      </c>
      <c r="S13" s="135"/>
      <c r="T13" s="108"/>
      <c r="U13" s="103">
        <f t="shared" si="8"/>
        <v>10</v>
      </c>
    </row>
    <row r="14" spans="1:21" ht="12.75">
      <c r="A14" s="11">
        <v>13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14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15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10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-272</v>
      </c>
      <c r="F17" s="98">
        <v>0</v>
      </c>
      <c r="G17" s="10">
        <f t="shared" si="0"/>
        <v>0</v>
      </c>
      <c r="H17" s="9">
        <f t="shared" si="1"/>
        <v>-272</v>
      </c>
      <c r="I17" s="28">
        <v>1</v>
      </c>
      <c r="J17" s="97">
        <v>133.5</v>
      </c>
      <c r="K17" s="98">
        <v>0</v>
      </c>
      <c r="L17" s="10">
        <f t="shared" si="2"/>
        <v>0</v>
      </c>
      <c r="M17" s="9">
        <f t="shared" si="3"/>
        <v>133.5</v>
      </c>
      <c r="N17" s="28">
        <v>7</v>
      </c>
      <c r="O17" s="21">
        <f t="shared" si="4"/>
        <v>-138.5</v>
      </c>
      <c r="P17" s="97">
        <f t="shared" si="5"/>
        <v>0</v>
      </c>
      <c r="Q17" s="10">
        <f t="shared" si="6"/>
        <v>-138.5</v>
      </c>
      <c r="R17" s="107">
        <f t="shared" si="7"/>
        <v>8</v>
      </c>
      <c r="S17" s="135"/>
      <c r="T17" s="108"/>
      <c r="U17" s="103">
        <f t="shared" si="8"/>
        <v>8</v>
      </c>
    </row>
    <row r="18" spans="1:21" ht="12.75">
      <c r="A18" s="11">
        <v>16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5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195</v>
      </c>
      <c r="F19" s="98">
        <v>2</v>
      </c>
      <c r="G19" s="10">
        <f t="shared" si="0"/>
        <v>5</v>
      </c>
      <c r="H19" s="9">
        <f t="shared" si="1"/>
        <v>200</v>
      </c>
      <c r="I19" s="28">
        <v>9</v>
      </c>
      <c r="J19" s="97">
        <v>-27</v>
      </c>
      <c r="K19" s="98">
        <v>0</v>
      </c>
      <c r="L19" s="10">
        <f t="shared" si="2"/>
        <v>0</v>
      </c>
      <c r="M19" s="9">
        <f t="shared" si="3"/>
        <v>-27</v>
      </c>
      <c r="N19" s="28">
        <v>4</v>
      </c>
      <c r="O19" s="21">
        <f t="shared" si="4"/>
        <v>168</v>
      </c>
      <c r="P19" s="97">
        <f t="shared" si="5"/>
        <v>5</v>
      </c>
      <c r="Q19" s="10">
        <f t="shared" si="6"/>
        <v>173</v>
      </c>
      <c r="R19" s="107">
        <f t="shared" si="7"/>
        <v>13</v>
      </c>
      <c r="S19" s="135"/>
      <c r="T19" s="108"/>
      <c r="U19" s="103">
        <f t="shared" si="8"/>
        <v>13</v>
      </c>
    </row>
    <row r="20" spans="1:21" ht="12.75">
      <c r="A20" s="11">
        <v>6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-232.5</v>
      </c>
      <c r="F20" s="98">
        <v>42</v>
      </c>
      <c r="G20" s="10">
        <f t="shared" si="0"/>
        <v>105</v>
      </c>
      <c r="H20" s="9">
        <f t="shared" si="1"/>
        <v>-127.5</v>
      </c>
      <c r="I20" s="28">
        <v>3</v>
      </c>
      <c r="J20" s="97">
        <v>184.5</v>
      </c>
      <c r="K20" s="98">
        <v>1</v>
      </c>
      <c r="L20" s="10">
        <f t="shared" si="2"/>
        <v>2.5</v>
      </c>
      <c r="M20" s="9">
        <f t="shared" si="3"/>
        <v>187</v>
      </c>
      <c r="N20" s="28">
        <v>8</v>
      </c>
      <c r="O20" s="21">
        <f t="shared" si="4"/>
        <v>-48</v>
      </c>
      <c r="P20" s="97">
        <f t="shared" si="5"/>
        <v>107.5</v>
      </c>
      <c r="Q20" s="10">
        <f t="shared" si="6"/>
        <v>59.5</v>
      </c>
      <c r="R20" s="107">
        <f t="shared" si="7"/>
        <v>11</v>
      </c>
      <c r="S20" s="135"/>
      <c r="T20" s="108"/>
      <c r="U20" s="103">
        <f t="shared" si="8"/>
        <v>11</v>
      </c>
    </row>
    <row r="21" spans="1:21" ht="12.75">
      <c r="A21" s="11">
        <v>1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298</v>
      </c>
      <c r="F21" s="98">
        <v>40</v>
      </c>
      <c r="G21" s="10">
        <f t="shared" si="0"/>
        <v>100</v>
      </c>
      <c r="H21" s="9">
        <f t="shared" si="1"/>
        <v>398</v>
      </c>
      <c r="I21" s="28">
        <v>10</v>
      </c>
      <c r="J21" s="97">
        <v>199</v>
      </c>
      <c r="K21" s="98">
        <v>2</v>
      </c>
      <c r="L21" s="10">
        <f t="shared" si="2"/>
        <v>5</v>
      </c>
      <c r="M21" s="9">
        <f t="shared" si="3"/>
        <v>204</v>
      </c>
      <c r="N21" s="28">
        <v>9</v>
      </c>
      <c r="O21" s="21">
        <f t="shared" si="4"/>
        <v>497</v>
      </c>
      <c r="P21" s="97">
        <f t="shared" si="5"/>
        <v>105</v>
      </c>
      <c r="Q21" s="10">
        <f t="shared" si="6"/>
        <v>602</v>
      </c>
      <c r="R21" s="107">
        <f t="shared" si="7"/>
        <v>19</v>
      </c>
      <c r="S21" s="135">
        <v>3</v>
      </c>
      <c r="T21" s="108">
        <v>1</v>
      </c>
      <c r="U21" s="103">
        <f t="shared" si="8"/>
        <v>23</v>
      </c>
    </row>
    <row r="22" spans="1:21" ht="12.75">
      <c r="A22" s="11">
        <v>17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18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19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20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21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2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</row>
    <row r="27" spans="1:21" ht="12.75">
      <c r="A27" s="11">
        <v>22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23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0</v>
      </c>
      <c r="F28" s="98">
        <v>0</v>
      </c>
      <c r="G28" s="10">
        <f t="shared" si="0"/>
        <v>0</v>
      </c>
      <c r="H28" s="9">
        <f t="shared" si="1"/>
        <v>0</v>
      </c>
      <c r="I28" s="28"/>
      <c r="J28" s="97">
        <v>0</v>
      </c>
      <c r="K28" s="98">
        <v>0</v>
      </c>
      <c r="L28" s="10">
        <f t="shared" si="2"/>
        <v>0</v>
      </c>
      <c r="M28" s="9">
        <f t="shared" si="3"/>
        <v>0</v>
      </c>
      <c r="N28" s="28"/>
      <c r="O28" s="21">
        <f t="shared" si="4"/>
        <v>0</v>
      </c>
      <c r="P28" s="97">
        <f t="shared" si="5"/>
        <v>0</v>
      </c>
      <c r="Q28" s="10">
        <f t="shared" si="6"/>
        <v>0</v>
      </c>
      <c r="R28" s="107">
        <f t="shared" si="7"/>
        <v>0</v>
      </c>
      <c r="S28" s="135"/>
      <c r="T28" s="108"/>
      <c r="U28" s="103">
        <f t="shared" si="8"/>
        <v>0</v>
      </c>
    </row>
    <row r="29" spans="1:21" ht="12.75">
      <c r="A29" s="11">
        <v>24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732.5</v>
      </c>
      <c r="H36" s="8"/>
      <c r="I36" s="8"/>
      <c r="J36" s="8">
        <f>SUM(J6:J35)</f>
        <v>0</v>
      </c>
      <c r="K36" s="8"/>
      <c r="L36" s="8">
        <f>SUM(L6:L35)</f>
        <v>840</v>
      </c>
      <c r="M36" s="8"/>
      <c r="N36" s="8"/>
      <c r="O36" s="8">
        <f>SUM(O6:O35)</f>
        <v>0</v>
      </c>
      <c r="P36" s="8">
        <f>SUM(P6:P35)</f>
        <v>1572.5</v>
      </c>
      <c r="Q36" s="8"/>
      <c r="R36" s="8"/>
      <c r="S36" s="8"/>
      <c r="T36" s="8"/>
      <c r="U36" s="8"/>
    </row>
    <row r="37" spans="1:22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  <c r="V37" s="2"/>
    </row>
    <row r="38" spans="1:22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"/>
    </row>
    <row r="39" spans="1:22" ht="13.5" customHeight="1">
      <c r="A39" s="58" t="s">
        <v>58</v>
      </c>
      <c r="B39" s="56" t="s">
        <v>156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1"/>
    </row>
    <row r="40" spans="1:21" ht="13.5" customHeight="1">
      <c r="A40" s="59" t="s">
        <v>59</v>
      </c>
      <c r="B40" s="52" t="s">
        <v>157</v>
      </c>
      <c r="C40" s="52"/>
      <c r="D40" s="52"/>
      <c r="E40" s="52"/>
      <c r="F40" s="52"/>
      <c r="H40" s="53">
        <v>60</v>
      </c>
      <c r="I40" s="202" t="s">
        <v>104</v>
      </c>
      <c r="J40" s="202"/>
      <c r="K40" s="200" t="s">
        <v>162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2" ht="13.5" customHeight="1">
      <c r="A41" s="58" t="s">
        <v>60</v>
      </c>
      <c r="B41" s="56" t="s">
        <v>158</v>
      </c>
      <c r="C41" s="56"/>
      <c r="D41" s="56"/>
      <c r="E41" s="56"/>
      <c r="F41" s="56"/>
      <c r="H41" s="54"/>
      <c r="I41" s="199"/>
      <c r="J41" s="199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1"/>
    </row>
    <row r="42" spans="1:22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1"/>
    </row>
    <row r="43" spans="1:22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1"/>
    </row>
    <row r="44" spans="1:22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1"/>
    </row>
    <row r="45" spans="1:22" ht="13.5" customHeight="1">
      <c r="A45" s="58" t="s">
        <v>58</v>
      </c>
      <c r="B45" s="56" t="s">
        <v>159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1"/>
    </row>
    <row r="46" spans="1:22" ht="13.5" customHeight="1">
      <c r="A46" s="59" t="s">
        <v>59</v>
      </c>
      <c r="B46" s="52" t="s">
        <v>160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1"/>
    </row>
    <row r="47" spans="1:22" ht="13.5" customHeight="1">
      <c r="A47" s="58" t="s">
        <v>60</v>
      </c>
      <c r="B47" s="56" t="s">
        <v>161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1"/>
    </row>
    <row r="48" spans="1:22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1"/>
    </row>
    <row r="49" spans="1:22" ht="12.75">
      <c r="A49" s="1"/>
      <c r="B49" s="2"/>
      <c r="I49"/>
      <c r="N49"/>
      <c r="S49" s="1"/>
      <c r="T49" s="1"/>
      <c r="U49" s="1"/>
      <c r="V49" s="1"/>
    </row>
    <row r="50" spans="2:22" ht="12.75">
      <c r="B50" s="2"/>
      <c r="P50" s="1"/>
      <c r="Q50" s="1"/>
      <c r="R50" s="1"/>
      <c r="S50" s="1"/>
      <c r="T50" s="1"/>
      <c r="U50" s="1"/>
      <c r="V50" s="1"/>
    </row>
    <row r="51" spans="1:22" ht="12.75">
      <c r="A51" s="1"/>
      <c r="B51" s="2"/>
      <c r="P51" s="1"/>
      <c r="Q51" s="1"/>
      <c r="R51" s="1"/>
      <c r="S51" s="1"/>
      <c r="T51" s="1"/>
      <c r="U51" s="1"/>
      <c r="V51" s="1"/>
    </row>
    <row r="52" spans="1:22" ht="12.75">
      <c r="A52" s="1"/>
      <c r="B52" s="2"/>
      <c r="C52" s="1"/>
      <c r="D52" s="1"/>
      <c r="E52" s="1"/>
      <c r="F52" s="1"/>
      <c r="G52" s="1"/>
      <c r="H52" s="1"/>
      <c r="I52" s="2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2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</row>
  </sheetData>
  <mergeCells count="27">
    <mergeCell ref="E2:U2"/>
    <mergeCell ref="K39:U39"/>
    <mergeCell ref="K40:U40"/>
    <mergeCell ref="K41:U41"/>
    <mergeCell ref="O4:R4"/>
    <mergeCell ref="I39:J39"/>
    <mergeCell ref="H38:U38"/>
    <mergeCell ref="I40:J40"/>
    <mergeCell ref="B38:F38"/>
    <mergeCell ref="B44:F44"/>
    <mergeCell ref="E4:I4"/>
    <mergeCell ref="J4:N4"/>
    <mergeCell ref="I41:J41"/>
    <mergeCell ref="I42:J42"/>
    <mergeCell ref="I43:J43"/>
    <mergeCell ref="K43:U43"/>
    <mergeCell ref="I44:J44"/>
    <mergeCell ref="K42:U42"/>
    <mergeCell ref="I45:J45"/>
    <mergeCell ref="K44:U44"/>
    <mergeCell ref="K45:U45"/>
    <mergeCell ref="I48:J48"/>
    <mergeCell ref="I46:J46"/>
    <mergeCell ref="I47:J47"/>
    <mergeCell ref="K46:U46"/>
    <mergeCell ref="K47:U47"/>
    <mergeCell ref="K48:U4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/>
  <dimension ref="A1:AK50"/>
  <sheetViews>
    <sheetView showGridLines="0" zoomScale="85" zoomScaleNormal="85" workbookViewId="0" topLeftCell="A1">
      <selection activeCell="C35" sqref="C3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3" width="13.57421875" style="0" customWidth="1"/>
    <col min="24" max="24" width="10.7109375" style="0" customWidth="1"/>
    <col min="25" max="25" width="7.421875" style="0" customWidth="1"/>
    <col min="29" max="29" width="13.2812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39727</v>
      </c>
      <c r="D4" s="27" t="s">
        <v>19</v>
      </c>
      <c r="E4" s="205" t="s">
        <v>84</v>
      </c>
      <c r="F4" s="206"/>
      <c r="G4" s="206"/>
      <c r="H4" s="206"/>
      <c r="I4" s="206"/>
      <c r="J4" s="207" t="s">
        <v>85</v>
      </c>
      <c r="K4" s="208"/>
      <c r="L4" s="208"/>
      <c r="M4" s="208"/>
      <c r="N4" s="209"/>
      <c r="O4" s="215" t="s">
        <v>33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37" ht="12.75">
      <c r="A6" s="12">
        <v>11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0</v>
      </c>
      <c r="F6" s="98">
        <v>0</v>
      </c>
      <c r="G6" s="99">
        <f aca="true" t="shared" si="0" ref="G6:G35">F6*2.5</f>
        <v>0</v>
      </c>
      <c r="H6" s="13">
        <f aca="true" t="shared" si="1" ref="H6:H35">E6+G6</f>
        <v>0</v>
      </c>
      <c r="I6" s="28"/>
      <c r="J6" s="97">
        <v>0</v>
      </c>
      <c r="K6" s="98">
        <v>0</v>
      </c>
      <c r="L6" s="10">
        <f aca="true" t="shared" si="2" ref="L6:L35">K6*2.5</f>
        <v>0</v>
      </c>
      <c r="M6" s="13">
        <f aca="true" t="shared" si="3" ref="M6:M35">J6+L6</f>
        <v>0</v>
      </c>
      <c r="N6" s="28"/>
      <c r="O6" s="20">
        <f aca="true" t="shared" si="4" ref="O6:O35">E6+J6</f>
        <v>0</v>
      </c>
      <c r="P6" s="100">
        <f aca="true" t="shared" si="5" ref="P6:P35">G6+L6</f>
        <v>0</v>
      </c>
      <c r="Q6" s="99">
        <f aca="true" t="shared" si="6" ref="Q6:Q35">H6+M6</f>
        <v>0</v>
      </c>
      <c r="R6" s="101">
        <f aca="true" t="shared" si="7" ref="R6:R35">I6+N6</f>
        <v>0</v>
      </c>
      <c r="S6" s="134"/>
      <c r="T6" s="102"/>
      <c r="U6" s="103">
        <f aca="true" t="shared" si="8" ref="U6:U35">R6+S6+T6</f>
        <v>0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</row>
    <row r="7" spans="1:37" ht="12.75">
      <c r="A7" s="11">
        <v>1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254</v>
      </c>
      <c r="F7" s="98">
        <v>105</v>
      </c>
      <c r="G7" s="10">
        <f t="shared" si="0"/>
        <v>262.5</v>
      </c>
      <c r="H7" s="9">
        <f t="shared" si="1"/>
        <v>516.5</v>
      </c>
      <c r="I7" s="28">
        <v>9</v>
      </c>
      <c r="J7" s="97">
        <v>256.5</v>
      </c>
      <c r="K7" s="98">
        <v>81</v>
      </c>
      <c r="L7" s="10">
        <f t="shared" si="2"/>
        <v>202.5</v>
      </c>
      <c r="M7" s="9">
        <f t="shared" si="3"/>
        <v>459</v>
      </c>
      <c r="N7" s="28">
        <v>10</v>
      </c>
      <c r="O7" s="21">
        <f t="shared" si="4"/>
        <v>510.5</v>
      </c>
      <c r="P7" s="97">
        <f t="shared" si="5"/>
        <v>465</v>
      </c>
      <c r="Q7" s="10">
        <f t="shared" si="6"/>
        <v>975.5</v>
      </c>
      <c r="R7" s="107">
        <f t="shared" si="7"/>
        <v>19</v>
      </c>
      <c r="S7" s="135">
        <v>3</v>
      </c>
      <c r="T7" s="108">
        <v>3</v>
      </c>
      <c r="U7" s="103">
        <f t="shared" si="8"/>
        <v>25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</row>
    <row r="8" spans="1:37" ht="12.75">
      <c r="A8" s="11">
        <v>2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199.5</v>
      </c>
      <c r="F8" s="98">
        <v>47</v>
      </c>
      <c r="G8" s="10">
        <f t="shared" si="0"/>
        <v>117.5</v>
      </c>
      <c r="H8" s="9">
        <f t="shared" si="1"/>
        <v>317</v>
      </c>
      <c r="I8" s="28">
        <v>7</v>
      </c>
      <c r="J8" s="97">
        <v>242.5</v>
      </c>
      <c r="K8" s="98">
        <v>50</v>
      </c>
      <c r="L8" s="10">
        <f t="shared" si="2"/>
        <v>125</v>
      </c>
      <c r="M8" s="9">
        <f t="shared" si="3"/>
        <v>367.5</v>
      </c>
      <c r="N8" s="28">
        <v>9</v>
      </c>
      <c r="O8" s="21">
        <f t="shared" si="4"/>
        <v>442</v>
      </c>
      <c r="P8" s="97">
        <f t="shared" si="5"/>
        <v>242.5</v>
      </c>
      <c r="Q8" s="10">
        <f t="shared" si="6"/>
        <v>684.5</v>
      </c>
      <c r="R8" s="107">
        <f t="shared" si="7"/>
        <v>16</v>
      </c>
      <c r="S8" s="135">
        <v>2</v>
      </c>
      <c r="T8" s="108">
        <v>1</v>
      </c>
      <c r="U8" s="103">
        <f t="shared" si="8"/>
        <v>19</v>
      </c>
      <c r="V8" s="179"/>
      <c r="W8" s="179"/>
      <c r="X8" s="177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</row>
    <row r="9" spans="1:37" ht="12.75">
      <c r="A9" s="11">
        <v>8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-207.5</v>
      </c>
      <c r="F9" s="98">
        <v>0</v>
      </c>
      <c r="G9" s="10">
        <f t="shared" si="0"/>
        <v>0</v>
      </c>
      <c r="H9" s="9">
        <f t="shared" si="1"/>
        <v>-207.5</v>
      </c>
      <c r="I9" s="28">
        <v>2</v>
      </c>
      <c r="J9" s="97">
        <v>139.5</v>
      </c>
      <c r="K9" s="98">
        <v>29</v>
      </c>
      <c r="L9" s="10">
        <f t="shared" si="2"/>
        <v>72.5</v>
      </c>
      <c r="M9" s="9">
        <f t="shared" si="3"/>
        <v>212</v>
      </c>
      <c r="N9" s="28">
        <v>7</v>
      </c>
      <c r="O9" s="21">
        <f t="shared" si="4"/>
        <v>-68</v>
      </c>
      <c r="P9" s="97">
        <f t="shared" si="5"/>
        <v>72.5</v>
      </c>
      <c r="Q9" s="10">
        <f t="shared" si="6"/>
        <v>4.5</v>
      </c>
      <c r="R9" s="107">
        <f t="shared" si="7"/>
        <v>9</v>
      </c>
      <c r="S9" s="135"/>
      <c r="T9" s="108"/>
      <c r="U9" s="103">
        <f t="shared" si="8"/>
        <v>9</v>
      </c>
      <c r="V9" s="179"/>
      <c r="W9" s="179"/>
      <c r="X9" s="177"/>
      <c r="Y9" s="178"/>
      <c r="Z9" s="179"/>
      <c r="AA9" s="179"/>
      <c r="AB9" s="177"/>
      <c r="AC9" s="178"/>
      <c r="AD9" s="179"/>
      <c r="AE9" s="179"/>
      <c r="AF9" s="179"/>
      <c r="AG9" s="179"/>
      <c r="AH9" s="179"/>
      <c r="AI9" s="179"/>
      <c r="AJ9" s="179"/>
      <c r="AK9" s="179"/>
    </row>
    <row r="10" spans="1:37" ht="12.75">
      <c r="A10" s="11">
        <v>12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</row>
    <row r="11" spans="1:37" ht="12.75">
      <c r="A11" s="11">
        <v>7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25</v>
      </c>
      <c r="F11" s="98">
        <v>97</v>
      </c>
      <c r="G11" s="10">
        <f t="shared" si="0"/>
        <v>242.5</v>
      </c>
      <c r="H11" s="9">
        <f t="shared" si="1"/>
        <v>267.5</v>
      </c>
      <c r="I11" s="28">
        <v>6</v>
      </c>
      <c r="J11" s="97">
        <v>-257.5</v>
      </c>
      <c r="K11" s="98">
        <v>38</v>
      </c>
      <c r="L11" s="10">
        <f t="shared" si="2"/>
        <v>95</v>
      </c>
      <c r="M11" s="9">
        <f t="shared" si="3"/>
        <v>-162.5</v>
      </c>
      <c r="N11" s="28">
        <v>3</v>
      </c>
      <c r="O11" s="21">
        <f t="shared" si="4"/>
        <v>-232.5</v>
      </c>
      <c r="P11" s="97">
        <f t="shared" si="5"/>
        <v>337.5</v>
      </c>
      <c r="Q11" s="10">
        <f t="shared" si="6"/>
        <v>105</v>
      </c>
      <c r="R11" s="107">
        <f t="shared" si="7"/>
        <v>9</v>
      </c>
      <c r="S11" s="135"/>
      <c r="T11" s="108"/>
      <c r="U11" s="103">
        <f t="shared" si="8"/>
        <v>9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</row>
    <row r="12" spans="1:37" ht="12.75">
      <c r="A12" s="11">
        <v>13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0</v>
      </c>
      <c r="F12" s="98">
        <v>0</v>
      </c>
      <c r="G12" s="10">
        <f t="shared" si="0"/>
        <v>0</v>
      </c>
      <c r="H12" s="9">
        <f t="shared" si="1"/>
        <v>0</v>
      </c>
      <c r="I12" s="28"/>
      <c r="J12" s="97">
        <v>0</v>
      </c>
      <c r="K12" s="98">
        <v>0</v>
      </c>
      <c r="L12" s="10">
        <f t="shared" si="2"/>
        <v>0</v>
      </c>
      <c r="M12" s="9">
        <f t="shared" si="3"/>
        <v>0</v>
      </c>
      <c r="N12" s="28"/>
      <c r="O12" s="21">
        <f t="shared" si="4"/>
        <v>0</v>
      </c>
      <c r="P12" s="97">
        <f t="shared" si="5"/>
        <v>0</v>
      </c>
      <c r="Q12" s="10">
        <f t="shared" si="6"/>
        <v>0</v>
      </c>
      <c r="R12" s="107">
        <f t="shared" si="7"/>
        <v>0</v>
      </c>
      <c r="S12" s="135"/>
      <c r="T12" s="108"/>
      <c r="U12" s="103">
        <f t="shared" si="8"/>
        <v>0</v>
      </c>
      <c r="V12" s="179"/>
      <c r="W12" s="179"/>
      <c r="X12" s="177"/>
      <c r="Y12" s="178"/>
      <c r="Z12" s="179"/>
      <c r="AA12" s="179"/>
      <c r="AB12" s="180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1:37" ht="12.75">
      <c r="A13" s="11">
        <v>6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-23</v>
      </c>
      <c r="F13" s="98">
        <v>10</v>
      </c>
      <c r="G13" s="10">
        <f t="shared" si="0"/>
        <v>25</v>
      </c>
      <c r="H13" s="9">
        <f t="shared" si="1"/>
        <v>2</v>
      </c>
      <c r="I13" s="28">
        <v>5</v>
      </c>
      <c r="J13" s="97">
        <v>50</v>
      </c>
      <c r="K13" s="98">
        <v>23</v>
      </c>
      <c r="L13" s="10">
        <f t="shared" si="2"/>
        <v>57.5</v>
      </c>
      <c r="M13" s="9">
        <f t="shared" si="3"/>
        <v>107.5</v>
      </c>
      <c r="N13" s="28">
        <v>4</v>
      </c>
      <c r="O13" s="21">
        <f t="shared" si="4"/>
        <v>27</v>
      </c>
      <c r="P13" s="97">
        <f t="shared" si="5"/>
        <v>82.5</v>
      </c>
      <c r="Q13" s="10">
        <f t="shared" si="6"/>
        <v>109.5</v>
      </c>
      <c r="R13" s="107">
        <f t="shared" si="7"/>
        <v>9</v>
      </c>
      <c r="S13" s="135"/>
      <c r="T13" s="108"/>
      <c r="U13" s="103">
        <f t="shared" si="8"/>
        <v>9</v>
      </c>
      <c r="V13" s="179"/>
      <c r="W13" s="179"/>
      <c r="X13" s="177"/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1:37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1:37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1:37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  <c r="V16" s="179"/>
      <c r="W16" s="179"/>
      <c r="X16" s="179"/>
      <c r="Y16" s="179"/>
      <c r="Z16" s="179"/>
      <c r="AA16" s="179"/>
      <c r="AB16" s="177"/>
      <c r="AC16" s="178"/>
      <c r="AD16" s="179"/>
      <c r="AE16" s="179"/>
      <c r="AF16" s="179"/>
      <c r="AG16" s="179"/>
      <c r="AH16" s="179"/>
      <c r="AI16" s="179"/>
      <c r="AJ16" s="179"/>
      <c r="AK16" s="179"/>
    </row>
    <row r="17" spans="1:37" ht="12.75">
      <c r="A17" s="11">
        <v>17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  <c r="V17" s="179"/>
      <c r="W17" s="179"/>
      <c r="X17" s="177"/>
      <c r="Y17" s="178"/>
      <c r="Z17" s="179"/>
      <c r="AA17" s="179"/>
      <c r="AB17" s="177"/>
      <c r="AC17" s="178"/>
      <c r="AD17" s="179"/>
      <c r="AE17" s="179"/>
      <c r="AF17" s="179"/>
      <c r="AG17" s="179"/>
      <c r="AH17" s="179"/>
      <c r="AI17" s="179"/>
      <c r="AJ17" s="179"/>
      <c r="AK17" s="179"/>
    </row>
    <row r="18" spans="1:37" ht="12.75">
      <c r="A18" s="11">
        <v>18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  <c r="V18" s="179"/>
      <c r="W18" s="179"/>
      <c r="X18" s="179"/>
      <c r="Y18" s="179"/>
      <c r="Z18" s="179"/>
      <c r="AA18" s="179"/>
      <c r="AB18" s="177"/>
      <c r="AC18" s="178"/>
      <c r="AD18" s="179"/>
      <c r="AE18" s="179"/>
      <c r="AF18" s="179"/>
      <c r="AG18" s="179"/>
      <c r="AH18" s="179"/>
      <c r="AI18" s="179"/>
      <c r="AJ18" s="179"/>
      <c r="AK18" s="179"/>
    </row>
    <row r="19" spans="1:37" ht="12.75">
      <c r="A19" s="11">
        <v>4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-165</v>
      </c>
      <c r="F19" s="98">
        <v>0</v>
      </c>
      <c r="G19" s="10">
        <f t="shared" si="0"/>
        <v>0</v>
      </c>
      <c r="H19" s="9">
        <f t="shared" si="1"/>
        <v>-165</v>
      </c>
      <c r="I19" s="28">
        <v>4</v>
      </c>
      <c r="J19" s="97">
        <v>207.5</v>
      </c>
      <c r="K19" s="98">
        <v>38</v>
      </c>
      <c r="L19" s="10">
        <f t="shared" si="2"/>
        <v>95</v>
      </c>
      <c r="M19" s="9">
        <f t="shared" si="3"/>
        <v>302.5</v>
      </c>
      <c r="N19" s="28">
        <v>8</v>
      </c>
      <c r="O19" s="21">
        <f t="shared" si="4"/>
        <v>42.5</v>
      </c>
      <c r="P19" s="97">
        <f t="shared" si="5"/>
        <v>95</v>
      </c>
      <c r="Q19" s="10">
        <f t="shared" si="6"/>
        <v>137.5</v>
      </c>
      <c r="R19" s="107">
        <f t="shared" si="7"/>
        <v>12</v>
      </c>
      <c r="S19" s="135"/>
      <c r="T19" s="108"/>
      <c r="U19" s="103">
        <f t="shared" si="8"/>
        <v>12</v>
      </c>
      <c r="V19" s="179"/>
      <c r="W19" s="179"/>
      <c r="X19" s="179"/>
      <c r="Y19" s="179"/>
      <c r="Z19" s="179"/>
      <c r="AA19" s="179"/>
      <c r="AB19" s="177"/>
      <c r="AC19" s="178"/>
      <c r="AD19" s="179"/>
      <c r="AE19" s="179"/>
      <c r="AF19" s="179"/>
      <c r="AG19" s="179"/>
      <c r="AH19" s="179"/>
      <c r="AI19" s="179"/>
      <c r="AJ19" s="179"/>
      <c r="AK19" s="179"/>
    </row>
    <row r="20" spans="1:37" ht="12.75">
      <c r="A20" s="11">
        <v>19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  <c r="V20" s="179"/>
      <c r="W20" s="179"/>
      <c r="X20" s="179"/>
      <c r="Y20" s="179"/>
      <c r="Z20" s="179"/>
      <c r="AA20" s="179"/>
      <c r="AB20" s="177"/>
      <c r="AC20" s="178"/>
      <c r="AD20" s="179"/>
      <c r="AE20" s="179"/>
      <c r="AF20" s="179"/>
      <c r="AG20" s="179"/>
      <c r="AH20" s="179"/>
      <c r="AI20" s="179"/>
      <c r="AJ20" s="179"/>
      <c r="AK20" s="179"/>
    </row>
    <row r="21" spans="1:37" ht="12.75">
      <c r="A21" s="11">
        <v>9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-224.5</v>
      </c>
      <c r="F21" s="98">
        <v>18</v>
      </c>
      <c r="G21" s="10">
        <f t="shared" si="0"/>
        <v>45</v>
      </c>
      <c r="H21" s="9">
        <f t="shared" si="1"/>
        <v>-179.5</v>
      </c>
      <c r="I21" s="28">
        <v>3</v>
      </c>
      <c r="J21" s="97">
        <v>190.5</v>
      </c>
      <c r="K21" s="98">
        <v>0</v>
      </c>
      <c r="L21" s="10">
        <f t="shared" si="2"/>
        <v>0</v>
      </c>
      <c r="M21" s="9">
        <f t="shared" si="3"/>
        <v>190.5</v>
      </c>
      <c r="N21" s="28">
        <v>5</v>
      </c>
      <c r="O21" s="21">
        <f t="shared" si="4"/>
        <v>-34</v>
      </c>
      <c r="P21" s="97">
        <f t="shared" si="5"/>
        <v>45</v>
      </c>
      <c r="Q21" s="10">
        <f t="shared" si="6"/>
        <v>11</v>
      </c>
      <c r="R21" s="107">
        <f t="shared" si="7"/>
        <v>8</v>
      </c>
      <c r="S21" s="135"/>
      <c r="T21" s="108"/>
      <c r="U21" s="103">
        <f t="shared" si="8"/>
        <v>8</v>
      </c>
      <c r="V21" s="179"/>
      <c r="W21" s="179"/>
      <c r="X21" s="177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</row>
    <row r="22" spans="1:37" ht="12.75">
      <c r="A22" s="11">
        <v>20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  <c r="V22" s="179"/>
      <c r="W22" s="179"/>
      <c r="X22" s="177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</row>
    <row r="23" spans="1:37" ht="12.75">
      <c r="A23" s="11">
        <v>21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  <c r="V23" s="179"/>
      <c r="W23" s="179"/>
      <c r="X23" s="179"/>
      <c r="Y23" s="179"/>
      <c r="Z23" s="179"/>
      <c r="AA23" s="179"/>
      <c r="AB23" s="177"/>
      <c r="AC23" s="178"/>
      <c r="AD23" s="179"/>
      <c r="AE23" s="179"/>
      <c r="AF23" s="179"/>
      <c r="AG23" s="179"/>
      <c r="AH23" s="179"/>
      <c r="AI23" s="179"/>
      <c r="AJ23" s="179"/>
      <c r="AK23" s="179"/>
    </row>
    <row r="24" spans="1:37" ht="12.75">
      <c r="A24" s="11">
        <v>22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  <c r="V24" s="179"/>
      <c r="W24" s="179"/>
      <c r="X24" s="177"/>
      <c r="Y24" s="178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</row>
    <row r="25" spans="1:37" ht="12.75">
      <c r="A25" s="11">
        <v>3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139.5</v>
      </c>
      <c r="F25" s="98">
        <v>81</v>
      </c>
      <c r="G25" s="10">
        <f t="shared" si="0"/>
        <v>202.5</v>
      </c>
      <c r="H25" s="9">
        <f t="shared" si="1"/>
        <v>342</v>
      </c>
      <c r="I25" s="28">
        <v>8</v>
      </c>
      <c r="J25" s="97">
        <v>153.5</v>
      </c>
      <c r="K25" s="98">
        <v>19</v>
      </c>
      <c r="L25" s="10">
        <f t="shared" si="2"/>
        <v>47.5</v>
      </c>
      <c r="M25" s="9">
        <f t="shared" si="3"/>
        <v>201</v>
      </c>
      <c r="N25" s="28">
        <v>6</v>
      </c>
      <c r="O25" s="21">
        <f t="shared" si="4"/>
        <v>293</v>
      </c>
      <c r="P25" s="97">
        <f t="shared" si="5"/>
        <v>250</v>
      </c>
      <c r="Q25" s="10">
        <f t="shared" si="6"/>
        <v>543</v>
      </c>
      <c r="R25" s="107">
        <f t="shared" si="7"/>
        <v>14</v>
      </c>
      <c r="S25" s="135">
        <v>1</v>
      </c>
      <c r="T25" s="108">
        <v>2</v>
      </c>
      <c r="U25" s="103">
        <f t="shared" si="8"/>
        <v>17</v>
      </c>
      <c r="V25" s="179"/>
      <c r="W25" s="179"/>
      <c r="X25" s="177"/>
      <c r="Y25" s="178"/>
      <c r="Z25" s="179"/>
      <c r="AA25" s="179"/>
      <c r="AB25" s="177"/>
      <c r="AC25" s="178"/>
      <c r="AD25" s="179"/>
      <c r="AE25" s="179"/>
      <c r="AF25" s="179"/>
      <c r="AG25" s="179"/>
      <c r="AH25" s="179"/>
      <c r="AI25" s="179"/>
      <c r="AJ25" s="179"/>
      <c r="AK25" s="179"/>
    </row>
    <row r="26" spans="1:37" ht="12.75">
      <c r="A26" s="11">
        <v>23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2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</row>
    <row r="27" spans="1:37" ht="12.75">
      <c r="A27" s="11">
        <v>10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-370.5</v>
      </c>
      <c r="F27" s="98">
        <v>0</v>
      </c>
      <c r="G27" s="10">
        <f t="shared" si="0"/>
        <v>0</v>
      </c>
      <c r="H27" s="9">
        <f t="shared" si="1"/>
        <v>-370.5</v>
      </c>
      <c r="I27" s="28">
        <v>1</v>
      </c>
      <c r="J27" s="97">
        <v>-330</v>
      </c>
      <c r="K27" s="98">
        <v>42</v>
      </c>
      <c r="L27" s="10">
        <f t="shared" si="2"/>
        <v>105</v>
      </c>
      <c r="M27" s="9">
        <f t="shared" si="3"/>
        <v>-225</v>
      </c>
      <c r="N27" s="28">
        <v>2</v>
      </c>
      <c r="O27" s="21">
        <f t="shared" si="4"/>
        <v>-700.5</v>
      </c>
      <c r="P27" s="97">
        <f t="shared" si="5"/>
        <v>105</v>
      </c>
      <c r="Q27" s="10">
        <f t="shared" si="6"/>
        <v>-595.5</v>
      </c>
      <c r="R27" s="107">
        <f t="shared" si="7"/>
        <v>3</v>
      </c>
      <c r="S27" s="135"/>
      <c r="T27" s="108"/>
      <c r="U27" s="103">
        <f t="shared" si="8"/>
        <v>3</v>
      </c>
      <c r="V27" s="179"/>
      <c r="W27" s="179"/>
      <c r="X27" s="179"/>
      <c r="Y27" s="179"/>
      <c r="Z27" s="179"/>
      <c r="AA27" s="179"/>
      <c r="AB27" s="177"/>
      <c r="AC27" s="178"/>
      <c r="AD27" s="179"/>
      <c r="AE27" s="179"/>
      <c r="AF27" s="179"/>
      <c r="AG27" s="179"/>
      <c r="AH27" s="179"/>
      <c r="AI27" s="179"/>
      <c r="AJ27" s="179"/>
      <c r="AK27" s="179"/>
    </row>
    <row r="28" spans="1:37" ht="12.75">
      <c r="A28" s="11">
        <v>5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372.5</v>
      </c>
      <c r="F28" s="98">
        <v>159</v>
      </c>
      <c r="G28" s="10">
        <f t="shared" si="0"/>
        <v>397.5</v>
      </c>
      <c r="H28" s="9">
        <f t="shared" si="1"/>
        <v>770</v>
      </c>
      <c r="I28" s="28">
        <v>10</v>
      </c>
      <c r="J28" s="97">
        <v>-652.5</v>
      </c>
      <c r="K28" s="98">
        <v>0</v>
      </c>
      <c r="L28" s="10">
        <f t="shared" si="2"/>
        <v>0</v>
      </c>
      <c r="M28" s="9">
        <f t="shared" si="3"/>
        <v>-652.5</v>
      </c>
      <c r="N28" s="28">
        <v>1</v>
      </c>
      <c r="O28" s="21">
        <f t="shared" si="4"/>
        <v>-280</v>
      </c>
      <c r="P28" s="97">
        <f t="shared" si="5"/>
        <v>397.5</v>
      </c>
      <c r="Q28" s="10">
        <f t="shared" si="6"/>
        <v>117.5</v>
      </c>
      <c r="R28" s="107">
        <f t="shared" si="7"/>
        <v>11</v>
      </c>
      <c r="S28" s="135"/>
      <c r="T28" s="108"/>
      <c r="U28" s="103">
        <f t="shared" si="8"/>
        <v>11</v>
      </c>
      <c r="V28" s="179"/>
      <c r="W28" s="179"/>
      <c r="X28" s="179"/>
      <c r="Y28" s="179"/>
      <c r="Z28" s="179"/>
      <c r="AA28" s="179"/>
      <c r="AB28" s="177"/>
      <c r="AC28" s="178"/>
      <c r="AD28" s="179"/>
      <c r="AE28" s="179"/>
      <c r="AF28" s="179"/>
      <c r="AG28" s="179"/>
      <c r="AH28" s="179"/>
      <c r="AI28" s="179"/>
      <c r="AJ28" s="179"/>
      <c r="AK28" s="179"/>
    </row>
    <row r="29" spans="1:37" ht="12.75">
      <c r="A29" s="11">
        <v>25</v>
      </c>
      <c r="B29" s="104">
        <f>HRÁČI!B27</f>
        <v>125</v>
      </c>
      <c r="C29" s="105">
        <f>HRÁČI!C27</f>
        <v>0</v>
      </c>
      <c r="D29" s="106">
        <f>HRÁČI!D27</f>
        <v>0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  <c r="V29" s="179"/>
      <c r="W29" s="179"/>
      <c r="X29" s="179"/>
      <c r="Y29" s="179"/>
      <c r="Z29" s="179"/>
      <c r="AA29" s="179"/>
      <c r="AB29" s="177"/>
      <c r="AC29" s="178"/>
      <c r="AD29" s="179"/>
      <c r="AE29" s="179"/>
      <c r="AF29" s="179"/>
      <c r="AG29" s="179"/>
      <c r="AH29" s="179"/>
      <c r="AI29" s="179"/>
      <c r="AJ29" s="179"/>
      <c r="AK29" s="179"/>
    </row>
    <row r="30" spans="1:37" ht="12.75">
      <c r="A30" s="11">
        <v>26</v>
      </c>
      <c r="B30" s="104">
        <f>HRÁČI!B28</f>
        <v>126</v>
      </c>
      <c r="C30" s="105">
        <f>HRÁČI!C28</f>
        <v>0</v>
      </c>
      <c r="D30" s="106">
        <f>HRÁČI!D28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  <c r="V30" s="179"/>
      <c r="W30" s="179"/>
      <c r="X30" s="179"/>
      <c r="Y30" s="179"/>
      <c r="Z30" s="179"/>
      <c r="AA30" s="179"/>
      <c r="AB30" s="177"/>
      <c r="AC30" s="178"/>
      <c r="AD30" s="179"/>
      <c r="AE30" s="179"/>
      <c r="AF30" s="179"/>
      <c r="AG30" s="179"/>
      <c r="AH30" s="179"/>
      <c r="AI30" s="179"/>
      <c r="AJ30" s="179"/>
      <c r="AK30" s="179"/>
    </row>
    <row r="31" spans="1:37" ht="12.75">
      <c r="A31" s="11">
        <v>27</v>
      </c>
      <c r="B31" s="104">
        <f>HRÁČI!B29</f>
        <v>127</v>
      </c>
      <c r="C31" s="105">
        <f>HRÁČI!C29</f>
        <v>0</v>
      </c>
      <c r="D31" s="106">
        <f>HRÁČI!D29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  <c r="V31" s="179"/>
      <c r="W31" s="179"/>
      <c r="X31" s="179"/>
      <c r="Y31" s="179"/>
      <c r="Z31" s="179"/>
      <c r="AA31" s="179"/>
      <c r="AB31" s="177"/>
      <c r="AC31" s="178"/>
      <c r="AD31" s="179"/>
      <c r="AE31" s="179"/>
      <c r="AF31" s="179"/>
      <c r="AG31" s="179"/>
      <c r="AH31" s="179"/>
      <c r="AI31" s="179"/>
      <c r="AJ31" s="179"/>
      <c r="AK31" s="179"/>
    </row>
    <row r="32" spans="1:37" ht="12.75">
      <c r="A32" s="11">
        <v>28</v>
      </c>
      <c r="B32" s="104">
        <f>HRÁČI!B30</f>
        <v>128</v>
      </c>
      <c r="C32" s="105">
        <f>HRÁČI!C30</f>
        <v>0</v>
      </c>
      <c r="D32" s="106">
        <f>HRÁČI!D30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</row>
    <row r="33" spans="1:37" ht="12.75">
      <c r="A33" s="11">
        <v>29</v>
      </c>
      <c r="B33" s="104">
        <f>HRÁČI!B31</f>
        <v>129</v>
      </c>
      <c r="C33" s="105">
        <f>HRÁČI!C31</f>
        <v>0</v>
      </c>
      <c r="D33" s="106">
        <f>HRÁČI!D31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</row>
    <row r="34" spans="1:37" ht="12.75">
      <c r="A34" s="11">
        <v>30</v>
      </c>
      <c r="B34" s="104">
        <f>HRÁČI!B32</f>
        <v>130</v>
      </c>
      <c r="C34" s="105">
        <f>HRÁČI!C32</f>
        <v>0</v>
      </c>
      <c r="D34" s="106">
        <f>HRÁČI!D32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</row>
    <row r="35" spans="1:37" ht="12.75">
      <c r="A35" s="11">
        <v>24</v>
      </c>
      <c r="B35" s="104">
        <f>HRÁČI!B26</f>
        <v>224</v>
      </c>
      <c r="C35" s="105" t="str">
        <f>HRÁČI!C26</f>
        <v>Biely</v>
      </c>
      <c r="D35" s="106" t="str">
        <f>HRÁČI!D26</f>
        <v>Peter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  <c r="V35" s="179"/>
      <c r="W35" s="179"/>
      <c r="X35" s="177"/>
      <c r="Y35" s="178"/>
      <c r="Z35" s="179"/>
      <c r="AA35" s="179"/>
      <c r="AB35" s="177"/>
      <c r="AC35" s="178"/>
      <c r="AD35" s="179"/>
      <c r="AE35" s="179"/>
      <c r="AF35" s="179"/>
      <c r="AG35" s="179"/>
      <c r="AH35" s="179"/>
      <c r="AI35" s="179"/>
      <c r="AJ35" s="179"/>
      <c r="AK35" s="179"/>
    </row>
    <row r="36" spans="1:37" ht="12.75">
      <c r="A36" s="1"/>
      <c r="E36" s="8">
        <f>SUM(E6:E35)</f>
        <v>0</v>
      </c>
      <c r="F36" s="8"/>
      <c r="G36" s="8">
        <f>SUM(G6:G35)</f>
        <v>1292.5</v>
      </c>
      <c r="H36" s="8"/>
      <c r="I36" s="8"/>
      <c r="J36" s="8">
        <f>SUM(J6:J35)</f>
        <v>0</v>
      </c>
      <c r="K36" s="8"/>
      <c r="L36" s="8">
        <f>SUM(L6:L35)</f>
        <v>800</v>
      </c>
      <c r="M36" s="8"/>
      <c r="N36" s="8"/>
      <c r="O36" s="8">
        <f>SUM(O6:O35)</f>
        <v>0</v>
      </c>
      <c r="P36" s="8">
        <f>SUM(P6:P35)</f>
        <v>2092.5</v>
      </c>
      <c r="Q36" s="8"/>
      <c r="R36" s="8"/>
      <c r="S36" s="8"/>
      <c r="T36" s="8"/>
      <c r="U36" s="8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</row>
    <row r="37" spans="1:37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253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254</v>
      </c>
      <c r="C40" s="52"/>
      <c r="D40" s="52"/>
      <c r="E40" s="52"/>
      <c r="F40" s="52"/>
      <c r="H40" s="53">
        <v>80</v>
      </c>
      <c r="I40" s="202" t="s">
        <v>207</v>
      </c>
      <c r="J40" s="202"/>
      <c r="K40" s="200" t="s">
        <v>251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255</v>
      </c>
      <c r="C41" s="56"/>
      <c r="D41" s="56"/>
      <c r="E41" s="56"/>
      <c r="F41" s="56"/>
      <c r="H41" s="54">
        <v>80</v>
      </c>
      <c r="I41" s="199" t="s">
        <v>193</v>
      </c>
      <c r="J41" s="199"/>
      <c r="K41" s="201" t="s">
        <v>252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256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257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258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</sheetData>
  <mergeCells count="27">
    <mergeCell ref="H38:U38"/>
    <mergeCell ref="I39:J39"/>
    <mergeCell ref="K39:U39"/>
    <mergeCell ref="K46:U46"/>
    <mergeCell ref="K41:U41"/>
    <mergeCell ref="I42:J42"/>
    <mergeCell ref="K42:U42"/>
    <mergeCell ref="I48:J48"/>
    <mergeCell ref="K48:U48"/>
    <mergeCell ref="E2:U2"/>
    <mergeCell ref="I40:J40"/>
    <mergeCell ref="K40:U40"/>
    <mergeCell ref="E4:I4"/>
    <mergeCell ref="J4:N4"/>
    <mergeCell ref="O4:R4"/>
    <mergeCell ref="B38:F38"/>
    <mergeCell ref="I41:J41"/>
    <mergeCell ref="B44:F44"/>
    <mergeCell ref="I43:J43"/>
    <mergeCell ref="I47:J47"/>
    <mergeCell ref="K43:U43"/>
    <mergeCell ref="I44:J44"/>
    <mergeCell ref="K44:U44"/>
    <mergeCell ref="I45:J45"/>
    <mergeCell ref="K45:U45"/>
    <mergeCell ref="K47:U47"/>
    <mergeCell ref="I46:J46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7"/>
  <dimension ref="A1:AK30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3" width="13.57421875" style="0" customWidth="1"/>
    <col min="24" max="24" width="10.7109375" style="0" customWidth="1"/>
    <col min="25" max="25" width="7.421875" style="0" customWidth="1"/>
    <col min="29" max="29" width="13.2812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39727</v>
      </c>
      <c r="D4" s="27" t="s">
        <v>19</v>
      </c>
      <c r="E4" s="205" t="s">
        <v>84</v>
      </c>
      <c r="F4" s="206"/>
      <c r="G4" s="206"/>
      <c r="H4" s="206"/>
      <c r="I4" s="206"/>
      <c r="J4" s="207" t="s">
        <v>85</v>
      </c>
      <c r="K4" s="208"/>
      <c r="L4" s="208"/>
      <c r="M4" s="208"/>
      <c r="N4" s="209"/>
      <c r="O4" s="215" t="s">
        <v>33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37" ht="12.75">
      <c r="A6" s="12">
        <v>1</v>
      </c>
      <c r="B6" s="94">
        <f>HRÁČI!B4</f>
        <v>102</v>
      </c>
      <c r="C6" s="95" t="str">
        <f>HRÁČI!C4</f>
        <v>Leskovský  </v>
      </c>
      <c r="D6" s="96" t="str">
        <f>HRÁČI!D4</f>
        <v>Roman</v>
      </c>
      <c r="E6" s="97">
        <v>254</v>
      </c>
      <c r="F6" s="98">
        <v>105</v>
      </c>
      <c r="G6" s="99">
        <f aca="true" t="shared" si="0" ref="G6:G15">F6*2.5</f>
        <v>262.5</v>
      </c>
      <c r="H6" s="13">
        <f aca="true" t="shared" si="1" ref="H6:H15">E6+G6</f>
        <v>516.5</v>
      </c>
      <c r="I6" s="28">
        <v>9</v>
      </c>
      <c r="J6" s="97">
        <v>256.5</v>
      </c>
      <c r="K6" s="98">
        <v>81</v>
      </c>
      <c r="L6" s="10">
        <f aca="true" t="shared" si="2" ref="L6:L15">K6*2.5</f>
        <v>202.5</v>
      </c>
      <c r="M6" s="13">
        <f aca="true" t="shared" si="3" ref="M6:M15">J6+L6</f>
        <v>459</v>
      </c>
      <c r="N6" s="28">
        <v>10</v>
      </c>
      <c r="O6" s="20">
        <f aca="true" t="shared" si="4" ref="O6:O15">E6+J6</f>
        <v>510.5</v>
      </c>
      <c r="P6" s="100">
        <f aca="true" t="shared" si="5" ref="P6:P15">G6+L6</f>
        <v>465</v>
      </c>
      <c r="Q6" s="99">
        <f aca="true" t="shared" si="6" ref="Q6:Q15">H6+M6</f>
        <v>975.5</v>
      </c>
      <c r="R6" s="101">
        <f aca="true" t="shared" si="7" ref="R6:R15">I6+N6</f>
        <v>19</v>
      </c>
      <c r="S6" s="134">
        <v>3</v>
      </c>
      <c r="T6" s="102">
        <v>3</v>
      </c>
      <c r="U6" s="103">
        <f aca="true" t="shared" si="8" ref="U6:U15">R6+S6+T6</f>
        <v>25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</row>
    <row r="7" spans="1:37" ht="12.75">
      <c r="A7" s="11">
        <v>2</v>
      </c>
      <c r="B7" s="104">
        <f>HRÁČI!B5</f>
        <v>103</v>
      </c>
      <c r="C7" s="105" t="str">
        <f>HRÁČI!C5</f>
        <v>Kazimír </v>
      </c>
      <c r="D7" s="106" t="str">
        <f>HRÁČI!D5</f>
        <v>Jozef</v>
      </c>
      <c r="E7" s="97">
        <v>199.5</v>
      </c>
      <c r="F7" s="98">
        <v>47</v>
      </c>
      <c r="G7" s="10">
        <f t="shared" si="0"/>
        <v>117.5</v>
      </c>
      <c r="H7" s="9">
        <f t="shared" si="1"/>
        <v>317</v>
      </c>
      <c r="I7" s="28">
        <v>7</v>
      </c>
      <c r="J7" s="97">
        <v>242.5</v>
      </c>
      <c r="K7" s="98">
        <v>50</v>
      </c>
      <c r="L7" s="10">
        <f t="shared" si="2"/>
        <v>125</v>
      </c>
      <c r="M7" s="9">
        <f t="shared" si="3"/>
        <v>367.5</v>
      </c>
      <c r="N7" s="28">
        <v>9</v>
      </c>
      <c r="O7" s="21">
        <f t="shared" si="4"/>
        <v>442</v>
      </c>
      <c r="P7" s="97">
        <f t="shared" si="5"/>
        <v>242.5</v>
      </c>
      <c r="Q7" s="10">
        <f t="shared" si="6"/>
        <v>684.5</v>
      </c>
      <c r="R7" s="107">
        <f t="shared" si="7"/>
        <v>16</v>
      </c>
      <c r="S7" s="135">
        <v>2</v>
      </c>
      <c r="T7" s="108">
        <v>1</v>
      </c>
      <c r="U7" s="103">
        <f t="shared" si="8"/>
        <v>19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</row>
    <row r="8" spans="1:37" ht="12.75">
      <c r="A8" s="11">
        <v>3</v>
      </c>
      <c r="B8" s="104">
        <f>HRÁČI!B22</f>
        <v>120</v>
      </c>
      <c r="C8" s="105" t="str">
        <f>HRÁČI!C22</f>
        <v>Urban</v>
      </c>
      <c r="D8" s="106" t="str">
        <f>HRÁČI!D22</f>
        <v>Daniel</v>
      </c>
      <c r="E8" s="97">
        <v>139.5</v>
      </c>
      <c r="F8" s="98">
        <v>81</v>
      </c>
      <c r="G8" s="10">
        <f t="shared" si="0"/>
        <v>202.5</v>
      </c>
      <c r="H8" s="9">
        <f t="shared" si="1"/>
        <v>342</v>
      </c>
      <c r="I8" s="28">
        <v>8</v>
      </c>
      <c r="J8" s="97">
        <v>153.5</v>
      </c>
      <c r="K8" s="98">
        <v>19</v>
      </c>
      <c r="L8" s="10">
        <f t="shared" si="2"/>
        <v>47.5</v>
      </c>
      <c r="M8" s="9">
        <f t="shared" si="3"/>
        <v>201</v>
      </c>
      <c r="N8" s="28">
        <v>6</v>
      </c>
      <c r="O8" s="21">
        <f t="shared" si="4"/>
        <v>293</v>
      </c>
      <c r="P8" s="97">
        <f t="shared" si="5"/>
        <v>250</v>
      </c>
      <c r="Q8" s="10">
        <f t="shared" si="6"/>
        <v>543</v>
      </c>
      <c r="R8" s="107">
        <f t="shared" si="7"/>
        <v>14</v>
      </c>
      <c r="S8" s="135">
        <v>1</v>
      </c>
      <c r="T8" s="108">
        <v>2</v>
      </c>
      <c r="U8" s="103">
        <f t="shared" si="8"/>
        <v>17</v>
      </c>
      <c r="V8" s="179"/>
      <c r="W8" s="179"/>
      <c r="X8" s="177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</row>
    <row r="9" spans="1:37" ht="12.75">
      <c r="A9" s="11">
        <v>4</v>
      </c>
      <c r="B9" s="104">
        <f>HRÁČI!B16</f>
        <v>114</v>
      </c>
      <c r="C9" s="105" t="str">
        <f>HRÁČI!C16</f>
        <v>Pecov</v>
      </c>
      <c r="D9" s="106" t="str">
        <f>HRÁČI!D16</f>
        <v>Ivan</v>
      </c>
      <c r="E9" s="97">
        <v>-165</v>
      </c>
      <c r="F9" s="98">
        <v>0</v>
      </c>
      <c r="G9" s="10">
        <f t="shared" si="0"/>
        <v>0</v>
      </c>
      <c r="H9" s="9">
        <f t="shared" si="1"/>
        <v>-165</v>
      </c>
      <c r="I9" s="28">
        <v>4</v>
      </c>
      <c r="J9" s="97">
        <v>207.5</v>
      </c>
      <c r="K9" s="98">
        <v>38</v>
      </c>
      <c r="L9" s="10">
        <f t="shared" si="2"/>
        <v>95</v>
      </c>
      <c r="M9" s="9">
        <f t="shared" si="3"/>
        <v>302.5</v>
      </c>
      <c r="N9" s="28">
        <v>8</v>
      </c>
      <c r="O9" s="21">
        <f t="shared" si="4"/>
        <v>42.5</v>
      </c>
      <c r="P9" s="97">
        <f t="shared" si="5"/>
        <v>95</v>
      </c>
      <c r="Q9" s="10">
        <f t="shared" si="6"/>
        <v>137.5</v>
      </c>
      <c r="R9" s="107">
        <f t="shared" si="7"/>
        <v>12</v>
      </c>
      <c r="S9" s="135"/>
      <c r="T9" s="108"/>
      <c r="U9" s="103">
        <f t="shared" si="8"/>
        <v>12</v>
      </c>
      <c r="V9" s="179"/>
      <c r="W9" s="179"/>
      <c r="X9" s="177"/>
      <c r="Y9" s="178"/>
      <c r="Z9" s="179"/>
      <c r="AA9" s="179"/>
      <c r="AB9" s="177"/>
      <c r="AC9" s="178"/>
      <c r="AD9" s="179"/>
      <c r="AE9" s="179"/>
      <c r="AF9" s="179"/>
      <c r="AG9" s="179"/>
      <c r="AH9" s="179"/>
      <c r="AI9" s="179"/>
      <c r="AJ9" s="179"/>
      <c r="AK9" s="179"/>
    </row>
    <row r="10" spans="1:37" ht="12.75">
      <c r="A10" s="11">
        <v>5</v>
      </c>
      <c r="B10" s="104">
        <f>HRÁČI!B25</f>
        <v>123</v>
      </c>
      <c r="C10" s="105" t="str">
        <f>HRÁČI!C25</f>
        <v>Jamečný</v>
      </c>
      <c r="D10" s="106" t="str">
        <f>HRÁČI!D25</f>
        <v>Milan</v>
      </c>
      <c r="E10" s="97">
        <v>372.5</v>
      </c>
      <c r="F10" s="98">
        <v>159</v>
      </c>
      <c r="G10" s="10">
        <f t="shared" si="0"/>
        <v>397.5</v>
      </c>
      <c r="H10" s="9">
        <f t="shared" si="1"/>
        <v>770</v>
      </c>
      <c r="I10" s="28">
        <v>10</v>
      </c>
      <c r="J10" s="97">
        <v>-652.5</v>
      </c>
      <c r="K10" s="98">
        <v>0</v>
      </c>
      <c r="L10" s="10">
        <f t="shared" si="2"/>
        <v>0</v>
      </c>
      <c r="M10" s="9">
        <f t="shared" si="3"/>
        <v>-652.5</v>
      </c>
      <c r="N10" s="28">
        <v>1</v>
      </c>
      <c r="O10" s="21">
        <f t="shared" si="4"/>
        <v>-280</v>
      </c>
      <c r="P10" s="97">
        <f t="shared" si="5"/>
        <v>397.5</v>
      </c>
      <c r="Q10" s="10">
        <f t="shared" si="6"/>
        <v>117.5</v>
      </c>
      <c r="R10" s="107">
        <f t="shared" si="7"/>
        <v>11</v>
      </c>
      <c r="S10" s="135"/>
      <c r="T10" s="108"/>
      <c r="U10" s="103">
        <f t="shared" si="8"/>
        <v>11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</row>
    <row r="11" spans="1:37" ht="12.75">
      <c r="A11" s="11">
        <v>6</v>
      </c>
      <c r="B11" s="104">
        <f>HRÁČI!B10</f>
        <v>108</v>
      </c>
      <c r="C11" s="105" t="str">
        <f>HRÁČI!C10</f>
        <v>Vavríková</v>
      </c>
      <c r="D11" s="106" t="str">
        <f>HRÁČI!D10</f>
        <v>Lucia</v>
      </c>
      <c r="E11" s="97">
        <v>-23</v>
      </c>
      <c r="F11" s="98">
        <v>10</v>
      </c>
      <c r="G11" s="10">
        <f t="shared" si="0"/>
        <v>25</v>
      </c>
      <c r="H11" s="9">
        <f t="shared" si="1"/>
        <v>2</v>
      </c>
      <c r="I11" s="28">
        <v>5</v>
      </c>
      <c r="J11" s="97">
        <v>50</v>
      </c>
      <c r="K11" s="98">
        <v>23</v>
      </c>
      <c r="L11" s="10">
        <f t="shared" si="2"/>
        <v>57.5</v>
      </c>
      <c r="M11" s="9">
        <f t="shared" si="3"/>
        <v>107.5</v>
      </c>
      <c r="N11" s="28">
        <v>4</v>
      </c>
      <c r="O11" s="21">
        <f t="shared" si="4"/>
        <v>27</v>
      </c>
      <c r="P11" s="97">
        <f t="shared" si="5"/>
        <v>82.5</v>
      </c>
      <c r="Q11" s="10">
        <f t="shared" si="6"/>
        <v>109.5</v>
      </c>
      <c r="R11" s="107">
        <f t="shared" si="7"/>
        <v>9</v>
      </c>
      <c r="S11" s="135"/>
      <c r="T11" s="108"/>
      <c r="U11" s="103">
        <f t="shared" si="8"/>
        <v>9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</row>
    <row r="12" spans="1:37" ht="12.75">
      <c r="A12" s="11">
        <v>7</v>
      </c>
      <c r="B12" s="104">
        <f>HRÁČI!B8</f>
        <v>106</v>
      </c>
      <c r="C12" s="105" t="str">
        <f>HRÁČI!C8</f>
        <v>Bisák </v>
      </c>
      <c r="D12" s="106" t="str">
        <f>HRÁČI!D8</f>
        <v>Viliam</v>
      </c>
      <c r="E12" s="97">
        <v>25</v>
      </c>
      <c r="F12" s="98">
        <v>97</v>
      </c>
      <c r="G12" s="10">
        <f t="shared" si="0"/>
        <v>242.5</v>
      </c>
      <c r="H12" s="9">
        <f t="shared" si="1"/>
        <v>267.5</v>
      </c>
      <c r="I12" s="28">
        <v>6</v>
      </c>
      <c r="J12" s="97">
        <v>-257.5</v>
      </c>
      <c r="K12" s="98">
        <v>38</v>
      </c>
      <c r="L12" s="10">
        <f t="shared" si="2"/>
        <v>95</v>
      </c>
      <c r="M12" s="9">
        <f t="shared" si="3"/>
        <v>-162.5</v>
      </c>
      <c r="N12" s="28">
        <v>3</v>
      </c>
      <c r="O12" s="21">
        <f t="shared" si="4"/>
        <v>-232.5</v>
      </c>
      <c r="P12" s="97">
        <f t="shared" si="5"/>
        <v>337.5</v>
      </c>
      <c r="Q12" s="10">
        <f t="shared" si="6"/>
        <v>105</v>
      </c>
      <c r="R12" s="107">
        <f t="shared" si="7"/>
        <v>9</v>
      </c>
      <c r="S12" s="135"/>
      <c r="T12" s="108"/>
      <c r="U12" s="103">
        <f t="shared" si="8"/>
        <v>9</v>
      </c>
      <c r="V12" s="179"/>
      <c r="W12" s="179"/>
      <c r="X12" s="177"/>
      <c r="Y12" s="178"/>
      <c r="Z12" s="179"/>
      <c r="AA12" s="179"/>
      <c r="AB12" s="180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1:37" ht="12.75">
      <c r="A13" s="11">
        <v>8</v>
      </c>
      <c r="B13" s="104">
        <f>HRÁČI!B6</f>
        <v>104</v>
      </c>
      <c r="C13" s="105" t="str">
        <f>HRÁČI!C6</f>
        <v>Vavrík  </v>
      </c>
      <c r="D13" s="106" t="str">
        <f>HRÁČI!D6</f>
        <v>Roman</v>
      </c>
      <c r="E13" s="97">
        <v>-207.5</v>
      </c>
      <c r="F13" s="98">
        <v>0</v>
      </c>
      <c r="G13" s="10">
        <f t="shared" si="0"/>
        <v>0</v>
      </c>
      <c r="H13" s="9">
        <f t="shared" si="1"/>
        <v>-207.5</v>
      </c>
      <c r="I13" s="28">
        <v>2</v>
      </c>
      <c r="J13" s="97">
        <v>139.5</v>
      </c>
      <c r="K13" s="98">
        <v>29</v>
      </c>
      <c r="L13" s="10">
        <f t="shared" si="2"/>
        <v>72.5</v>
      </c>
      <c r="M13" s="9">
        <f t="shared" si="3"/>
        <v>212</v>
      </c>
      <c r="N13" s="28">
        <v>7</v>
      </c>
      <c r="O13" s="21">
        <f t="shared" si="4"/>
        <v>-68</v>
      </c>
      <c r="P13" s="97">
        <f t="shared" si="5"/>
        <v>72.5</v>
      </c>
      <c r="Q13" s="10">
        <f t="shared" si="6"/>
        <v>4.5</v>
      </c>
      <c r="R13" s="107">
        <f t="shared" si="7"/>
        <v>9</v>
      </c>
      <c r="S13" s="135"/>
      <c r="T13" s="108"/>
      <c r="U13" s="103">
        <f t="shared" si="8"/>
        <v>9</v>
      </c>
      <c r="V13" s="179"/>
      <c r="W13" s="179"/>
      <c r="X13" s="177"/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1:37" ht="12.75">
      <c r="A14" s="11">
        <v>9</v>
      </c>
      <c r="B14" s="104">
        <f>HRÁČI!B18</f>
        <v>116</v>
      </c>
      <c r="C14" s="105" t="str">
        <f>HRÁČI!C18</f>
        <v>Učník</v>
      </c>
      <c r="D14" s="106" t="str">
        <f>HRÁČI!D18</f>
        <v>Stanislav</v>
      </c>
      <c r="E14" s="97">
        <v>-224.5</v>
      </c>
      <c r="F14" s="98">
        <v>18</v>
      </c>
      <c r="G14" s="10">
        <f t="shared" si="0"/>
        <v>45</v>
      </c>
      <c r="H14" s="9">
        <f t="shared" si="1"/>
        <v>-179.5</v>
      </c>
      <c r="I14" s="28">
        <v>3</v>
      </c>
      <c r="J14" s="97">
        <v>190.5</v>
      </c>
      <c r="K14" s="98">
        <v>0</v>
      </c>
      <c r="L14" s="10">
        <f t="shared" si="2"/>
        <v>0</v>
      </c>
      <c r="M14" s="9">
        <f t="shared" si="3"/>
        <v>190.5</v>
      </c>
      <c r="N14" s="28">
        <v>5</v>
      </c>
      <c r="O14" s="21">
        <f t="shared" si="4"/>
        <v>-34</v>
      </c>
      <c r="P14" s="97">
        <f t="shared" si="5"/>
        <v>45</v>
      </c>
      <c r="Q14" s="10">
        <f t="shared" si="6"/>
        <v>11</v>
      </c>
      <c r="R14" s="107">
        <f t="shared" si="7"/>
        <v>8</v>
      </c>
      <c r="S14" s="135"/>
      <c r="T14" s="108"/>
      <c r="U14" s="103">
        <f t="shared" si="8"/>
        <v>8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1:37" ht="12.75">
      <c r="A15" s="11">
        <v>10</v>
      </c>
      <c r="B15" s="104">
        <f>HRÁČI!B24</f>
        <v>122</v>
      </c>
      <c r="C15" s="105" t="str">
        <f>HRÁČI!C24</f>
        <v>Šereš</v>
      </c>
      <c r="D15" s="106" t="str">
        <f>HRÁČI!D24</f>
        <v>Karol</v>
      </c>
      <c r="E15" s="97">
        <v>-370.5</v>
      </c>
      <c r="F15" s="98">
        <v>0</v>
      </c>
      <c r="G15" s="10">
        <f t="shared" si="0"/>
        <v>0</v>
      </c>
      <c r="H15" s="9">
        <f t="shared" si="1"/>
        <v>-370.5</v>
      </c>
      <c r="I15" s="28">
        <v>1</v>
      </c>
      <c r="J15" s="97">
        <v>-330</v>
      </c>
      <c r="K15" s="98">
        <v>42</v>
      </c>
      <c r="L15" s="10">
        <f t="shared" si="2"/>
        <v>105</v>
      </c>
      <c r="M15" s="9">
        <f t="shared" si="3"/>
        <v>-225</v>
      </c>
      <c r="N15" s="28">
        <v>2</v>
      </c>
      <c r="O15" s="21">
        <f t="shared" si="4"/>
        <v>-700.5</v>
      </c>
      <c r="P15" s="97">
        <f t="shared" si="5"/>
        <v>105</v>
      </c>
      <c r="Q15" s="10">
        <f t="shared" si="6"/>
        <v>-595.5</v>
      </c>
      <c r="R15" s="107">
        <f t="shared" si="7"/>
        <v>3</v>
      </c>
      <c r="S15" s="135"/>
      <c r="T15" s="108"/>
      <c r="U15" s="103">
        <f t="shared" si="8"/>
        <v>3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1:37" ht="12.75">
      <c r="A16" s="1"/>
      <c r="E16" s="8">
        <f>SUM(E6:E15)</f>
        <v>0</v>
      </c>
      <c r="F16" s="8"/>
      <c r="G16" s="8">
        <f>SUM(G6:G15)</f>
        <v>1292.5</v>
      </c>
      <c r="H16" s="8"/>
      <c r="I16" s="8"/>
      <c r="J16" s="8">
        <f>SUM(J6:J15)</f>
        <v>0</v>
      </c>
      <c r="K16" s="8"/>
      <c r="L16" s="8">
        <f>SUM(L6:L15)</f>
        <v>800</v>
      </c>
      <c r="M16" s="8"/>
      <c r="N16" s="8"/>
      <c r="O16" s="8">
        <f>SUM(O6:O15)</f>
        <v>0</v>
      </c>
      <c r="P16" s="8">
        <f>SUM(P6:P15)</f>
        <v>2092.5</v>
      </c>
      <c r="Q16" s="8"/>
      <c r="R16" s="8"/>
      <c r="S16" s="8"/>
      <c r="T16" s="8"/>
      <c r="U16" s="8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</row>
    <row r="17" spans="1:37" ht="13.5" customHeight="1">
      <c r="A17" s="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"/>
      <c r="T17" s="1"/>
      <c r="U17" s="2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</row>
    <row r="18" spans="1:21" ht="13.5" customHeight="1">
      <c r="A18" s="57" t="s">
        <v>55</v>
      </c>
      <c r="B18" s="203" t="s">
        <v>97</v>
      </c>
      <c r="C18" s="204"/>
      <c r="D18" s="204"/>
      <c r="E18" s="204"/>
      <c r="F18" s="204"/>
      <c r="H18" s="217" t="s">
        <v>56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</row>
    <row r="19" spans="1:21" ht="13.5" customHeight="1">
      <c r="A19" s="58" t="s">
        <v>58</v>
      </c>
      <c r="B19" s="56" t="s">
        <v>253</v>
      </c>
      <c r="C19" s="56"/>
      <c r="D19" s="56"/>
      <c r="E19" s="56"/>
      <c r="F19" s="56"/>
      <c r="H19" s="55" t="s">
        <v>35</v>
      </c>
      <c r="I19" s="216" t="s">
        <v>68</v>
      </c>
      <c r="J19" s="216"/>
      <c r="K19" s="213" t="s">
        <v>57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</row>
    <row r="20" spans="1:21" ht="13.5" customHeight="1">
      <c r="A20" s="59" t="s">
        <v>59</v>
      </c>
      <c r="B20" s="52" t="s">
        <v>254</v>
      </c>
      <c r="C20" s="52"/>
      <c r="D20" s="52"/>
      <c r="E20" s="52"/>
      <c r="F20" s="52"/>
      <c r="H20" s="53">
        <v>80</v>
      </c>
      <c r="I20" s="202" t="s">
        <v>207</v>
      </c>
      <c r="J20" s="202"/>
      <c r="K20" s="200" t="s">
        <v>251</v>
      </c>
      <c r="L20" s="200"/>
      <c r="M20" s="200"/>
      <c r="N20" s="200"/>
      <c r="O20" s="200"/>
      <c r="P20" s="200"/>
      <c r="Q20" s="200"/>
      <c r="R20" s="200"/>
      <c r="S20" s="200"/>
      <c r="T20" s="200"/>
      <c r="U20" s="200"/>
    </row>
    <row r="21" spans="1:21" ht="13.5" customHeight="1">
      <c r="A21" s="58" t="s">
        <v>60</v>
      </c>
      <c r="B21" s="56" t="s">
        <v>255</v>
      </c>
      <c r="C21" s="56"/>
      <c r="D21" s="56"/>
      <c r="E21" s="56"/>
      <c r="F21" s="56"/>
      <c r="H21" s="54">
        <v>80</v>
      </c>
      <c r="I21" s="199" t="s">
        <v>193</v>
      </c>
      <c r="J21" s="199"/>
      <c r="K21" s="201" t="s">
        <v>252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ht="13.5" customHeight="1">
      <c r="A22" s="59" t="s">
        <v>61</v>
      </c>
      <c r="B22" s="52"/>
      <c r="C22" s="52"/>
      <c r="D22" s="52"/>
      <c r="E22" s="52"/>
      <c r="F22" s="52"/>
      <c r="H22" s="53"/>
      <c r="I22" s="202"/>
      <c r="J22" s="202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2"/>
      <c r="H23" s="54"/>
      <c r="I23" s="199"/>
      <c r="J23" s="199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7" t="s">
        <v>55</v>
      </c>
      <c r="B24" s="203" t="s">
        <v>98</v>
      </c>
      <c r="C24" s="204"/>
      <c r="D24" s="204"/>
      <c r="E24" s="204"/>
      <c r="F24" s="204"/>
      <c r="H24" s="53"/>
      <c r="I24" s="202"/>
      <c r="J24" s="202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58" t="s">
        <v>58</v>
      </c>
      <c r="B25" s="56" t="s">
        <v>256</v>
      </c>
      <c r="C25" s="56"/>
      <c r="D25" s="56"/>
      <c r="E25" s="56"/>
      <c r="F25" s="56"/>
      <c r="H25" s="54"/>
      <c r="I25" s="199"/>
      <c r="J25" s="199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9" t="s">
        <v>59</v>
      </c>
      <c r="B26" s="52" t="s">
        <v>257</v>
      </c>
      <c r="C26" s="52"/>
      <c r="D26" s="52"/>
      <c r="E26" s="52"/>
      <c r="F26" s="52"/>
      <c r="H26" s="53"/>
      <c r="I26" s="202"/>
      <c r="J26" s="202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60</v>
      </c>
      <c r="B27" s="56" t="s">
        <v>258</v>
      </c>
      <c r="C27" s="56"/>
      <c r="D27" s="56"/>
      <c r="E27" s="56"/>
      <c r="F27" s="56"/>
      <c r="H27" s="54"/>
      <c r="I27" s="199"/>
      <c r="J27" s="199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61</v>
      </c>
      <c r="B28" s="52"/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2.75">
      <c r="A29" s="1"/>
      <c r="B29" s="2"/>
      <c r="S29" s="1"/>
      <c r="T29" s="1"/>
      <c r="U29" s="1"/>
    </row>
    <row r="30" spans="1:21" ht="12.75">
      <c r="A30" s="1"/>
      <c r="B30" s="2"/>
      <c r="P30" s="1"/>
      <c r="Q30" s="1"/>
      <c r="R30" s="1"/>
      <c r="S30" s="1"/>
      <c r="T30" s="1"/>
      <c r="U30" s="1"/>
    </row>
  </sheetData>
  <mergeCells count="27">
    <mergeCell ref="B24:F24"/>
    <mergeCell ref="I23:J23"/>
    <mergeCell ref="I27:J27"/>
    <mergeCell ref="K23:U23"/>
    <mergeCell ref="I24:J24"/>
    <mergeCell ref="K24:U24"/>
    <mergeCell ref="I25:J25"/>
    <mergeCell ref="K25:U25"/>
    <mergeCell ref="K27:U27"/>
    <mergeCell ref="I26:J26"/>
    <mergeCell ref="I28:J28"/>
    <mergeCell ref="K28:U28"/>
    <mergeCell ref="E2:U2"/>
    <mergeCell ref="I20:J20"/>
    <mergeCell ref="K20:U20"/>
    <mergeCell ref="E4:I4"/>
    <mergeCell ref="J4:N4"/>
    <mergeCell ref="O4:R4"/>
    <mergeCell ref="B18:F18"/>
    <mergeCell ref="I21:J21"/>
    <mergeCell ref="H18:U18"/>
    <mergeCell ref="I19:J19"/>
    <mergeCell ref="K19:U19"/>
    <mergeCell ref="K26:U26"/>
    <mergeCell ref="K21:U21"/>
    <mergeCell ref="I22:J22"/>
    <mergeCell ref="K22:U2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8"/>
  <dimension ref="A1:X53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39756</v>
      </c>
      <c r="D4" s="27" t="s">
        <v>19</v>
      </c>
      <c r="E4" s="205" t="s">
        <v>86</v>
      </c>
      <c r="F4" s="206"/>
      <c r="G4" s="206"/>
      <c r="H4" s="206"/>
      <c r="I4" s="206"/>
      <c r="J4" s="207" t="s">
        <v>87</v>
      </c>
      <c r="K4" s="208"/>
      <c r="L4" s="208"/>
      <c r="M4" s="208"/>
      <c r="N4" s="209"/>
      <c r="O4" s="215" t="s">
        <v>91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13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0</v>
      </c>
      <c r="F6" s="98">
        <v>0</v>
      </c>
      <c r="G6" s="99">
        <f aca="true" t="shared" si="0" ref="G6:G35">F6*2.5</f>
        <v>0</v>
      </c>
      <c r="H6" s="13">
        <f aca="true" t="shared" si="1" ref="H6:H35">E6+G6</f>
        <v>0</v>
      </c>
      <c r="I6" s="28"/>
      <c r="J6" s="97">
        <v>0</v>
      </c>
      <c r="K6" s="98">
        <v>0</v>
      </c>
      <c r="L6" s="10">
        <f aca="true" t="shared" si="2" ref="L6:L35">K6*2.5</f>
        <v>0</v>
      </c>
      <c r="M6" s="13">
        <f aca="true" t="shared" si="3" ref="M6:M35">J6+L6</f>
        <v>0</v>
      </c>
      <c r="N6" s="28"/>
      <c r="O6" s="20">
        <f aca="true" t="shared" si="4" ref="O6:O35">E6+J6</f>
        <v>0</v>
      </c>
      <c r="P6" s="100">
        <f aca="true" t="shared" si="5" ref="P6:P35">G6+L6</f>
        <v>0</v>
      </c>
      <c r="Q6" s="99">
        <f aca="true" t="shared" si="6" ref="Q6:Q35">H6+M6</f>
        <v>0</v>
      </c>
      <c r="R6" s="101">
        <f aca="true" t="shared" si="7" ref="R6:R35">I6+N6</f>
        <v>0</v>
      </c>
      <c r="S6" s="134"/>
      <c r="T6" s="102"/>
      <c r="U6" s="103">
        <f aca="true" t="shared" si="8" ref="U6:U35">R6+S6+T6</f>
        <v>0</v>
      </c>
      <c r="X6" s="26"/>
    </row>
    <row r="7" spans="1:21" ht="12.75">
      <c r="A7" s="11">
        <v>6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1.5</v>
      </c>
      <c r="F7" s="98">
        <v>2</v>
      </c>
      <c r="G7" s="10">
        <f t="shared" si="0"/>
        <v>5</v>
      </c>
      <c r="H7" s="9">
        <f t="shared" si="1"/>
        <v>6.5</v>
      </c>
      <c r="I7" s="28">
        <v>4</v>
      </c>
      <c r="J7" s="97">
        <v>24.5</v>
      </c>
      <c r="K7" s="98">
        <v>102</v>
      </c>
      <c r="L7" s="10">
        <f t="shared" si="2"/>
        <v>255</v>
      </c>
      <c r="M7" s="9">
        <f t="shared" si="3"/>
        <v>279.5</v>
      </c>
      <c r="N7" s="28">
        <v>10</v>
      </c>
      <c r="O7" s="21">
        <f t="shared" si="4"/>
        <v>26</v>
      </c>
      <c r="P7" s="97">
        <f t="shared" si="5"/>
        <v>260</v>
      </c>
      <c r="Q7" s="10">
        <f t="shared" si="6"/>
        <v>286</v>
      </c>
      <c r="R7" s="107">
        <f t="shared" si="7"/>
        <v>14</v>
      </c>
      <c r="S7" s="135"/>
      <c r="T7" s="108">
        <v>1</v>
      </c>
      <c r="U7" s="103">
        <f t="shared" si="8"/>
        <v>15</v>
      </c>
    </row>
    <row r="8" spans="1:21" ht="12.75">
      <c r="A8" s="11">
        <v>5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32</v>
      </c>
      <c r="F8" s="98">
        <v>10</v>
      </c>
      <c r="G8" s="10">
        <f t="shared" si="0"/>
        <v>25</v>
      </c>
      <c r="H8" s="9">
        <f t="shared" si="1"/>
        <v>57</v>
      </c>
      <c r="I8" s="28">
        <v>6</v>
      </c>
      <c r="J8" s="97">
        <v>104</v>
      </c>
      <c r="K8" s="98">
        <v>57</v>
      </c>
      <c r="L8" s="10">
        <f t="shared" si="2"/>
        <v>142.5</v>
      </c>
      <c r="M8" s="9">
        <f t="shared" si="3"/>
        <v>246.5</v>
      </c>
      <c r="N8" s="28">
        <v>8</v>
      </c>
      <c r="O8" s="21">
        <f t="shared" si="4"/>
        <v>136</v>
      </c>
      <c r="P8" s="97">
        <f t="shared" si="5"/>
        <v>167.5</v>
      </c>
      <c r="Q8" s="10">
        <f t="shared" si="6"/>
        <v>303.5</v>
      </c>
      <c r="R8" s="107">
        <f t="shared" si="7"/>
        <v>14</v>
      </c>
      <c r="S8" s="135"/>
      <c r="T8" s="108"/>
      <c r="U8" s="103">
        <f t="shared" si="8"/>
        <v>14</v>
      </c>
    </row>
    <row r="9" spans="1:21" ht="12.75">
      <c r="A9" s="11">
        <v>8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145.5</v>
      </c>
      <c r="F9" s="98">
        <v>46</v>
      </c>
      <c r="G9" s="10">
        <f t="shared" si="0"/>
        <v>115</v>
      </c>
      <c r="H9" s="9">
        <f t="shared" si="1"/>
        <v>260.5</v>
      </c>
      <c r="I9" s="28">
        <v>11</v>
      </c>
      <c r="J9" s="97">
        <v>-247</v>
      </c>
      <c r="K9" s="98">
        <v>2</v>
      </c>
      <c r="L9" s="10">
        <f t="shared" si="2"/>
        <v>5</v>
      </c>
      <c r="M9" s="9">
        <f t="shared" si="3"/>
        <v>-242</v>
      </c>
      <c r="N9" s="28">
        <v>1</v>
      </c>
      <c r="O9" s="21">
        <f t="shared" si="4"/>
        <v>-101.5</v>
      </c>
      <c r="P9" s="97">
        <f t="shared" si="5"/>
        <v>120</v>
      </c>
      <c r="Q9" s="10">
        <f t="shared" si="6"/>
        <v>18.5</v>
      </c>
      <c r="R9" s="107">
        <f t="shared" si="7"/>
        <v>12</v>
      </c>
      <c r="S9" s="135"/>
      <c r="T9" s="108"/>
      <c r="U9" s="103">
        <f t="shared" si="8"/>
        <v>12</v>
      </c>
    </row>
    <row r="10" spans="1:21" ht="12.75">
      <c r="A10" s="11">
        <v>14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10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33.5</v>
      </c>
      <c r="F11" s="98">
        <v>2</v>
      </c>
      <c r="G11" s="10">
        <f t="shared" si="0"/>
        <v>5</v>
      </c>
      <c r="H11" s="9">
        <f t="shared" si="1"/>
        <v>38.5</v>
      </c>
      <c r="I11" s="28">
        <v>5</v>
      </c>
      <c r="J11" s="97">
        <v>-182</v>
      </c>
      <c r="K11" s="98">
        <v>92</v>
      </c>
      <c r="L11" s="10">
        <f t="shared" si="2"/>
        <v>230</v>
      </c>
      <c r="M11" s="9">
        <f t="shared" si="3"/>
        <v>48</v>
      </c>
      <c r="N11" s="28">
        <v>6</v>
      </c>
      <c r="O11" s="21">
        <f t="shared" si="4"/>
        <v>-148.5</v>
      </c>
      <c r="P11" s="97">
        <f t="shared" si="5"/>
        <v>235</v>
      </c>
      <c r="Q11" s="10">
        <f t="shared" si="6"/>
        <v>86.5</v>
      </c>
      <c r="R11" s="107">
        <f t="shared" si="7"/>
        <v>11</v>
      </c>
      <c r="S11" s="135"/>
      <c r="T11" s="108"/>
      <c r="U11" s="103">
        <f t="shared" si="8"/>
        <v>11</v>
      </c>
    </row>
    <row r="12" spans="1:21" ht="12.75">
      <c r="A12" s="11">
        <v>15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0</v>
      </c>
      <c r="F12" s="98">
        <v>0</v>
      </c>
      <c r="G12" s="10">
        <f t="shared" si="0"/>
        <v>0</v>
      </c>
      <c r="H12" s="9">
        <f t="shared" si="1"/>
        <v>0</v>
      </c>
      <c r="I12" s="28"/>
      <c r="J12" s="97">
        <v>0</v>
      </c>
      <c r="K12" s="98">
        <v>0</v>
      </c>
      <c r="L12" s="10">
        <f t="shared" si="2"/>
        <v>0</v>
      </c>
      <c r="M12" s="9">
        <f t="shared" si="3"/>
        <v>0</v>
      </c>
      <c r="N12" s="28"/>
      <c r="O12" s="21">
        <f t="shared" si="4"/>
        <v>0</v>
      </c>
      <c r="P12" s="97">
        <f t="shared" si="5"/>
        <v>0</v>
      </c>
      <c r="Q12" s="10">
        <f t="shared" si="6"/>
        <v>0</v>
      </c>
      <c r="R12" s="107">
        <f t="shared" si="7"/>
        <v>0</v>
      </c>
      <c r="S12" s="135"/>
      <c r="T12" s="108"/>
      <c r="U12" s="103">
        <f t="shared" si="8"/>
        <v>0</v>
      </c>
    </row>
    <row r="13" spans="1:21" ht="12.75">
      <c r="A13" s="11">
        <v>4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109.5</v>
      </c>
      <c r="F13" s="98">
        <v>24</v>
      </c>
      <c r="G13" s="10">
        <f t="shared" si="0"/>
        <v>60</v>
      </c>
      <c r="H13" s="9">
        <f t="shared" si="1"/>
        <v>169.5</v>
      </c>
      <c r="I13" s="28">
        <v>10</v>
      </c>
      <c r="J13" s="97">
        <v>73</v>
      </c>
      <c r="K13" s="98">
        <v>0</v>
      </c>
      <c r="L13" s="10">
        <f t="shared" si="2"/>
        <v>0</v>
      </c>
      <c r="M13" s="9">
        <f t="shared" si="3"/>
        <v>73</v>
      </c>
      <c r="N13" s="28">
        <v>7</v>
      </c>
      <c r="O13" s="21">
        <f t="shared" si="4"/>
        <v>182.5</v>
      </c>
      <c r="P13" s="97">
        <f t="shared" si="5"/>
        <v>60</v>
      </c>
      <c r="Q13" s="10">
        <f t="shared" si="6"/>
        <v>242.5</v>
      </c>
      <c r="R13" s="107">
        <f t="shared" si="7"/>
        <v>17</v>
      </c>
      <c r="S13" s="135"/>
      <c r="T13" s="108"/>
      <c r="U13" s="103">
        <f t="shared" si="8"/>
        <v>17</v>
      </c>
    </row>
    <row r="14" spans="1:21" ht="12.75">
      <c r="A14" s="11">
        <v>16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17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18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19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20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11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-124.5</v>
      </c>
      <c r="F19" s="98">
        <v>0</v>
      </c>
      <c r="G19" s="10">
        <f t="shared" si="0"/>
        <v>0</v>
      </c>
      <c r="H19" s="9">
        <f t="shared" si="1"/>
        <v>-124.5</v>
      </c>
      <c r="I19" s="28">
        <v>3</v>
      </c>
      <c r="J19" s="97">
        <v>-81.5</v>
      </c>
      <c r="K19" s="98">
        <v>18</v>
      </c>
      <c r="L19" s="10">
        <f t="shared" si="2"/>
        <v>45</v>
      </c>
      <c r="M19" s="9">
        <f t="shared" si="3"/>
        <v>-36.5</v>
      </c>
      <c r="N19" s="28">
        <v>3</v>
      </c>
      <c r="O19" s="21">
        <f t="shared" si="4"/>
        <v>-206</v>
      </c>
      <c r="P19" s="97">
        <f t="shared" si="5"/>
        <v>45</v>
      </c>
      <c r="Q19" s="10">
        <f t="shared" si="6"/>
        <v>-161</v>
      </c>
      <c r="R19" s="107">
        <f t="shared" si="7"/>
        <v>6</v>
      </c>
      <c r="S19" s="135"/>
      <c r="T19" s="108"/>
      <c r="U19" s="103">
        <f t="shared" si="8"/>
        <v>6</v>
      </c>
    </row>
    <row r="20" spans="1:21" ht="12.75">
      <c r="A20" s="11">
        <v>21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7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-130.5</v>
      </c>
      <c r="F21" s="98">
        <v>0</v>
      </c>
      <c r="G21" s="10">
        <f t="shared" si="0"/>
        <v>0</v>
      </c>
      <c r="H21" s="9">
        <f t="shared" si="1"/>
        <v>-130.5</v>
      </c>
      <c r="I21" s="28">
        <v>2</v>
      </c>
      <c r="J21" s="97">
        <v>244.5</v>
      </c>
      <c r="K21" s="98">
        <v>80</v>
      </c>
      <c r="L21" s="10">
        <f t="shared" si="2"/>
        <v>200</v>
      </c>
      <c r="M21" s="9">
        <f t="shared" si="3"/>
        <v>444.5</v>
      </c>
      <c r="N21" s="28">
        <v>11</v>
      </c>
      <c r="O21" s="21">
        <f t="shared" si="4"/>
        <v>114</v>
      </c>
      <c r="P21" s="97">
        <f t="shared" si="5"/>
        <v>200</v>
      </c>
      <c r="Q21" s="10">
        <f t="shared" si="6"/>
        <v>314</v>
      </c>
      <c r="R21" s="107">
        <f t="shared" si="7"/>
        <v>13</v>
      </c>
      <c r="S21" s="135"/>
      <c r="T21" s="108"/>
      <c r="U21" s="103">
        <f t="shared" si="8"/>
        <v>13</v>
      </c>
    </row>
    <row r="22" spans="1:21" ht="12.75">
      <c r="A22" s="11">
        <v>22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23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24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9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22</v>
      </c>
      <c r="F25" s="98">
        <v>29</v>
      </c>
      <c r="G25" s="10">
        <f t="shared" si="0"/>
        <v>72.5</v>
      </c>
      <c r="H25" s="9">
        <f t="shared" si="1"/>
        <v>94.5</v>
      </c>
      <c r="I25" s="28">
        <v>7</v>
      </c>
      <c r="J25" s="97">
        <v>-218</v>
      </c>
      <c r="K25" s="98">
        <v>88</v>
      </c>
      <c r="L25" s="10">
        <f t="shared" si="2"/>
        <v>220</v>
      </c>
      <c r="M25" s="9">
        <f t="shared" si="3"/>
        <v>2</v>
      </c>
      <c r="N25" s="28">
        <v>4</v>
      </c>
      <c r="O25" s="21">
        <f t="shared" si="4"/>
        <v>-196</v>
      </c>
      <c r="P25" s="97">
        <f t="shared" si="5"/>
        <v>292.5</v>
      </c>
      <c r="Q25" s="10">
        <f t="shared" si="6"/>
        <v>96.5</v>
      </c>
      <c r="R25" s="107">
        <f t="shared" si="7"/>
        <v>11</v>
      </c>
      <c r="S25" s="135"/>
      <c r="T25" s="108"/>
      <c r="U25" s="103">
        <f t="shared" si="8"/>
        <v>11</v>
      </c>
    </row>
    <row r="26" spans="1:21" ht="12.75">
      <c r="A26" s="11">
        <v>12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-210</v>
      </c>
      <c r="F26" s="98">
        <v>24</v>
      </c>
      <c r="G26" s="10">
        <f t="shared" si="0"/>
        <v>60</v>
      </c>
      <c r="H26" s="9">
        <f t="shared" si="1"/>
        <v>-150</v>
      </c>
      <c r="I26" s="28">
        <v>1</v>
      </c>
      <c r="J26" s="97">
        <v>-187.5</v>
      </c>
      <c r="K26" s="98">
        <v>0</v>
      </c>
      <c r="L26" s="10">
        <f t="shared" si="2"/>
        <v>0</v>
      </c>
      <c r="M26" s="9">
        <f t="shared" si="3"/>
        <v>-187.5</v>
      </c>
      <c r="N26" s="28">
        <v>2</v>
      </c>
      <c r="O26" s="21">
        <f t="shared" si="4"/>
        <v>-397.5</v>
      </c>
      <c r="P26" s="97">
        <f t="shared" si="5"/>
        <v>60</v>
      </c>
      <c r="Q26" s="10">
        <f t="shared" si="6"/>
        <v>-337.5</v>
      </c>
      <c r="R26" s="107">
        <f t="shared" si="7"/>
        <v>3</v>
      </c>
      <c r="S26" s="135"/>
      <c r="T26" s="108"/>
      <c r="U26" s="103">
        <f t="shared" si="8"/>
        <v>3</v>
      </c>
    </row>
    <row r="27" spans="1:21" ht="12.75">
      <c r="A27" s="11">
        <v>3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156</v>
      </c>
      <c r="F27" s="98">
        <v>72</v>
      </c>
      <c r="G27" s="10">
        <f t="shared" si="0"/>
        <v>180</v>
      </c>
      <c r="H27" s="9">
        <f t="shared" si="1"/>
        <v>336</v>
      </c>
      <c r="I27" s="28">
        <v>12</v>
      </c>
      <c r="J27" s="97">
        <v>43</v>
      </c>
      <c r="K27" s="98">
        <v>0</v>
      </c>
      <c r="L27" s="10">
        <f t="shared" si="2"/>
        <v>0</v>
      </c>
      <c r="M27" s="9">
        <f t="shared" si="3"/>
        <v>43</v>
      </c>
      <c r="N27" s="28">
        <v>5</v>
      </c>
      <c r="O27" s="21">
        <f t="shared" si="4"/>
        <v>199</v>
      </c>
      <c r="P27" s="97">
        <f t="shared" si="5"/>
        <v>180</v>
      </c>
      <c r="Q27" s="10">
        <f t="shared" si="6"/>
        <v>379</v>
      </c>
      <c r="R27" s="107">
        <f t="shared" si="7"/>
        <v>17</v>
      </c>
      <c r="S27" s="135">
        <v>1</v>
      </c>
      <c r="T27" s="108"/>
      <c r="U27" s="103">
        <f t="shared" si="8"/>
        <v>18</v>
      </c>
    </row>
    <row r="28" spans="1:21" ht="12.75">
      <c r="A28" s="11">
        <v>1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-17</v>
      </c>
      <c r="F28" s="98">
        <v>55</v>
      </c>
      <c r="G28" s="10">
        <f t="shared" si="0"/>
        <v>137.5</v>
      </c>
      <c r="H28" s="9">
        <f t="shared" si="1"/>
        <v>120.5</v>
      </c>
      <c r="I28" s="28">
        <v>8</v>
      </c>
      <c r="J28" s="97">
        <v>296</v>
      </c>
      <c r="K28" s="98">
        <v>176</v>
      </c>
      <c r="L28" s="10">
        <f t="shared" si="2"/>
        <v>440</v>
      </c>
      <c r="M28" s="9">
        <f t="shared" si="3"/>
        <v>736</v>
      </c>
      <c r="N28" s="28">
        <v>12</v>
      </c>
      <c r="O28" s="21">
        <f t="shared" si="4"/>
        <v>279</v>
      </c>
      <c r="P28" s="97">
        <f t="shared" si="5"/>
        <v>577.5</v>
      </c>
      <c r="Q28" s="10">
        <f t="shared" si="6"/>
        <v>856.5</v>
      </c>
      <c r="R28" s="107">
        <f t="shared" si="7"/>
        <v>20</v>
      </c>
      <c r="S28" s="135">
        <v>3</v>
      </c>
      <c r="T28" s="108">
        <v>3</v>
      </c>
      <c r="U28" s="103">
        <f t="shared" si="8"/>
        <v>26</v>
      </c>
    </row>
    <row r="29" spans="1:21" ht="12.75">
      <c r="A29" s="11">
        <v>2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-18</v>
      </c>
      <c r="F29" s="98">
        <v>60</v>
      </c>
      <c r="G29" s="10">
        <f t="shared" si="0"/>
        <v>150</v>
      </c>
      <c r="H29" s="9">
        <f t="shared" si="1"/>
        <v>132</v>
      </c>
      <c r="I29" s="28">
        <v>9</v>
      </c>
      <c r="J29" s="97">
        <v>131</v>
      </c>
      <c r="K29" s="98">
        <v>48</v>
      </c>
      <c r="L29" s="10">
        <f t="shared" si="2"/>
        <v>120</v>
      </c>
      <c r="M29" s="9">
        <f t="shared" si="3"/>
        <v>251</v>
      </c>
      <c r="N29" s="28">
        <v>9</v>
      </c>
      <c r="O29" s="21">
        <f t="shared" si="4"/>
        <v>113</v>
      </c>
      <c r="P29" s="97">
        <f t="shared" si="5"/>
        <v>270</v>
      </c>
      <c r="Q29" s="10">
        <f t="shared" si="6"/>
        <v>383</v>
      </c>
      <c r="R29" s="107">
        <f t="shared" si="7"/>
        <v>18</v>
      </c>
      <c r="S29" s="135">
        <v>2</v>
      </c>
      <c r="T29" s="108">
        <v>2</v>
      </c>
      <c r="U29" s="103">
        <f t="shared" si="8"/>
        <v>22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2" ht="12.75">
      <c r="A36" s="1"/>
      <c r="E36" s="8">
        <f>SUM(E6:E35)</f>
        <v>0</v>
      </c>
      <c r="F36" s="8"/>
      <c r="G36" s="8">
        <f>SUM(G6:G35)</f>
        <v>810</v>
      </c>
      <c r="H36" s="8"/>
      <c r="I36" s="8"/>
      <c r="J36" s="8">
        <f>SUM(J6:J35)</f>
        <v>0</v>
      </c>
      <c r="K36" s="8"/>
      <c r="L36" s="8">
        <f>SUM(L6:L35)</f>
        <v>1657.5</v>
      </c>
      <c r="M36" s="8"/>
      <c r="N36" s="8"/>
      <c r="O36" s="8">
        <f>SUM(O6:O35)</f>
        <v>0</v>
      </c>
      <c r="P36" s="8">
        <f>SUM(P6:P35)</f>
        <v>2467.5</v>
      </c>
      <c r="Q36" s="8"/>
      <c r="R36" s="8"/>
      <c r="S36" s="8"/>
      <c r="T36" s="8"/>
      <c r="U36" s="8"/>
      <c r="V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259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260</v>
      </c>
      <c r="C40" s="52"/>
      <c r="D40" s="52"/>
      <c r="E40" s="52"/>
      <c r="F40" s="52"/>
      <c r="H40" s="53">
        <v>60</v>
      </c>
      <c r="I40" s="202" t="s">
        <v>202</v>
      </c>
      <c r="J40" s="202"/>
      <c r="K40" s="200" t="s">
        <v>261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262</v>
      </c>
      <c r="C41" s="56"/>
      <c r="D41" s="56"/>
      <c r="E41" s="56"/>
      <c r="F41" s="56"/>
      <c r="H41" s="54">
        <v>80</v>
      </c>
      <c r="I41" s="199" t="s">
        <v>193</v>
      </c>
      <c r="J41" s="199"/>
      <c r="K41" s="201" t="s">
        <v>266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263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264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265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I47:J47"/>
    <mergeCell ref="K47:U47"/>
    <mergeCell ref="K43:U43"/>
    <mergeCell ref="I44:J44"/>
    <mergeCell ref="K44:U44"/>
    <mergeCell ref="I45:J45"/>
    <mergeCell ref="K45:U45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A1:X35"/>
  <sheetViews>
    <sheetView showGridLines="0" zoomScale="85" zoomScaleNormal="85" workbookViewId="0" topLeftCell="A1">
      <selection activeCell="N11" sqref="N1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39756</v>
      </c>
      <c r="D4" s="27" t="s">
        <v>19</v>
      </c>
      <c r="E4" s="205" t="s">
        <v>86</v>
      </c>
      <c r="F4" s="206"/>
      <c r="G4" s="206"/>
      <c r="H4" s="206"/>
      <c r="I4" s="206"/>
      <c r="J4" s="207" t="s">
        <v>87</v>
      </c>
      <c r="K4" s="208"/>
      <c r="L4" s="208"/>
      <c r="M4" s="208"/>
      <c r="N4" s="209"/>
      <c r="O4" s="215" t="s">
        <v>91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HRÁČI!B25</f>
        <v>123</v>
      </c>
      <c r="C6" s="95" t="str">
        <f>HRÁČI!C25</f>
        <v>Jamečný</v>
      </c>
      <c r="D6" s="96" t="str">
        <f>HRÁČI!D25</f>
        <v>Milan</v>
      </c>
      <c r="E6" s="97">
        <v>-17</v>
      </c>
      <c r="F6" s="98">
        <v>55</v>
      </c>
      <c r="G6" s="99">
        <f aca="true" t="shared" si="0" ref="G6:G17">F6*2.5</f>
        <v>137.5</v>
      </c>
      <c r="H6" s="13">
        <f aca="true" t="shared" si="1" ref="H6:H17">E6+G6</f>
        <v>120.5</v>
      </c>
      <c r="I6" s="28">
        <v>8</v>
      </c>
      <c r="J6" s="97">
        <v>296</v>
      </c>
      <c r="K6" s="98">
        <v>176</v>
      </c>
      <c r="L6" s="10">
        <f aca="true" t="shared" si="2" ref="L6:L17">K6*2.5</f>
        <v>440</v>
      </c>
      <c r="M6" s="13">
        <f aca="true" t="shared" si="3" ref="M6:M17">J6+L6</f>
        <v>736</v>
      </c>
      <c r="N6" s="28">
        <v>12</v>
      </c>
      <c r="O6" s="20">
        <f aca="true" t="shared" si="4" ref="O6:O17">E6+J6</f>
        <v>279</v>
      </c>
      <c r="P6" s="100">
        <f aca="true" t="shared" si="5" ref="P6:P17">G6+L6</f>
        <v>577.5</v>
      </c>
      <c r="Q6" s="99">
        <f aca="true" t="shared" si="6" ref="Q6:Q17">H6+M6</f>
        <v>856.5</v>
      </c>
      <c r="R6" s="101">
        <f aca="true" t="shared" si="7" ref="R6:R17">I6+N6</f>
        <v>20</v>
      </c>
      <c r="S6" s="134">
        <v>3</v>
      </c>
      <c r="T6" s="102">
        <v>3</v>
      </c>
      <c r="U6" s="103">
        <f aca="true" t="shared" si="8" ref="U6:U17">R6+S6+T6</f>
        <v>26</v>
      </c>
      <c r="X6" s="26"/>
    </row>
    <row r="7" spans="1:21" ht="12.75">
      <c r="A7" s="11">
        <v>2</v>
      </c>
      <c r="B7" s="104">
        <f>HRÁČI!B26</f>
        <v>224</v>
      </c>
      <c r="C7" s="105" t="str">
        <f>HRÁČI!C26</f>
        <v>Biely</v>
      </c>
      <c r="D7" s="106" t="str">
        <f>HRÁČI!D26</f>
        <v>Peter</v>
      </c>
      <c r="E7" s="97">
        <v>-18</v>
      </c>
      <c r="F7" s="98">
        <v>60</v>
      </c>
      <c r="G7" s="10">
        <f t="shared" si="0"/>
        <v>150</v>
      </c>
      <c r="H7" s="9">
        <f t="shared" si="1"/>
        <v>132</v>
      </c>
      <c r="I7" s="28">
        <v>9</v>
      </c>
      <c r="J7" s="97">
        <v>131</v>
      </c>
      <c r="K7" s="98">
        <v>48</v>
      </c>
      <c r="L7" s="10">
        <f t="shared" si="2"/>
        <v>120</v>
      </c>
      <c r="M7" s="9">
        <f t="shared" si="3"/>
        <v>251</v>
      </c>
      <c r="N7" s="28">
        <v>9</v>
      </c>
      <c r="O7" s="21">
        <f t="shared" si="4"/>
        <v>113</v>
      </c>
      <c r="P7" s="97">
        <f t="shared" si="5"/>
        <v>270</v>
      </c>
      <c r="Q7" s="10">
        <f t="shared" si="6"/>
        <v>383</v>
      </c>
      <c r="R7" s="107">
        <f t="shared" si="7"/>
        <v>18</v>
      </c>
      <c r="S7" s="135">
        <v>2</v>
      </c>
      <c r="T7" s="108">
        <v>2</v>
      </c>
      <c r="U7" s="103">
        <f t="shared" si="8"/>
        <v>22</v>
      </c>
    </row>
    <row r="8" spans="1:21" ht="12.75">
      <c r="A8" s="11">
        <v>3</v>
      </c>
      <c r="B8" s="104">
        <f>HRÁČI!B24</f>
        <v>122</v>
      </c>
      <c r="C8" s="105" t="str">
        <f>HRÁČI!C24</f>
        <v>Šereš</v>
      </c>
      <c r="D8" s="106" t="str">
        <f>HRÁČI!D24</f>
        <v>Karol</v>
      </c>
      <c r="E8" s="97">
        <v>156</v>
      </c>
      <c r="F8" s="98">
        <v>72</v>
      </c>
      <c r="G8" s="10">
        <f t="shared" si="0"/>
        <v>180</v>
      </c>
      <c r="H8" s="9">
        <f t="shared" si="1"/>
        <v>336</v>
      </c>
      <c r="I8" s="28">
        <v>12</v>
      </c>
      <c r="J8" s="97">
        <v>43</v>
      </c>
      <c r="K8" s="98">
        <v>0</v>
      </c>
      <c r="L8" s="10">
        <f t="shared" si="2"/>
        <v>0</v>
      </c>
      <c r="M8" s="9">
        <f t="shared" si="3"/>
        <v>43</v>
      </c>
      <c r="N8" s="28">
        <v>5</v>
      </c>
      <c r="O8" s="21">
        <f t="shared" si="4"/>
        <v>199</v>
      </c>
      <c r="P8" s="97">
        <f t="shared" si="5"/>
        <v>180</v>
      </c>
      <c r="Q8" s="10">
        <f t="shared" si="6"/>
        <v>379</v>
      </c>
      <c r="R8" s="107">
        <f t="shared" si="7"/>
        <v>17</v>
      </c>
      <c r="S8" s="135">
        <v>1</v>
      </c>
      <c r="T8" s="108"/>
      <c r="U8" s="103">
        <f t="shared" si="8"/>
        <v>18</v>
      </c>
    </row>
    <row r="9" spans="1:21" ht="12.75">
      <c r="A9" s="11">
        <v>4</v>
      </c>
      <c r="B9" s="104">
        <f>HRÁČI!B10</f>
        <v>108</v>
      </c>
      <c r="C9" s="105" t="str">
        <f>HRÁČI!C10</f>
        <v>Vavríková</v>
      </c>
      <c r="D9" s="106" t="str">
        <f>HRÁČI!D10</f>
        <v>Lucia</v>
      </c>
      <c r="E9" s="97">
        <v>109.5</v>
      </c>
      <c r="F9" s="98">
        <v>24</v>
      </c>
      <c r="G9" s="10">
        <f t="shared" si="0"/>
        <v>60</v>
      </c>
      <c r="H9" s="9">
        <f t="shared" si="1"/>
        <v>169.5</v>
      </c>
      <c r="I9" s="28">
        <v>10</v>
      </c>
      <c r="J9" s="97">
        <v>73</v>
      </c>
      <c r="K9" s="98">
        <v>0</v>
      </c>
      <c r="L9" s="10">
        <f t="shared" si="2"/>
        <v>0</v>
      </c>
      <c r="M9" s="9">
        <f t="shared" si="3"/>
        <v>73</v>
      </c>
      <c r="N9" s="28">
        <v>7</v>
      </c>
      <c r="O9" s="21">
        <f t="shared" si="4"/>
        <v>182.5</v>
      </c>
      <c r="P9" s="97">
        <f t="shared" si="5"/>
        <v>60</v>
      </c>
      <c r="Q9" s="10">
        <f t="shared" si="6"/>
        <v>242.5</v>
      </c>
      <c r="R9" s="107">
        <f t="shared" si="7"/>
        <v>17</v>
      </c>
      <c r="S9" s="135"/>
      <c r="T9" s="108"/>
      <c r="U9" s="103">
        <f t="shared" si="8"/>
        <v>17</v>
      </c>
    </row>
    <row r="10" spans="1:21" ht="12.75">
      <c r="A10" s="11">
        <v>5</v>
      </c>
      <c r="B10" s="104">
        <f>HRÁČI!B5</f>
        <v>103</v>
      </c>
      <c r="C10" s="105" t="str">
        <f>HRÁČI!C5</f>
        <v>Kazimír </v>
      </c>
      <c r="D10" s="106" t="str">
        <f>HRÁČI!D5</f>
        <v>Jozef</v>
      </c>
      <c r="E10" s="97">
        <v>32</v>
      </c>
      <c r="F10" s="98">
        <v>10</v>
      </c>
      <c r="G10" s="10">
        <f t="shared" si="0"/>
        <v>25</v>
      </c>
      <c r="H10" s="9">
        <f t="shared" si="1"/>
        <v>57</v>
      </c>
      <c r="I10" s="28">
        <v>6</v>
      </c>
      <c r="J10" s="97">
        <v>104</v>
      </c>
      <c r="K10" s="98">
        <v>57</v>
      </c>
      <c r="L10" s="10">
        <f t="shared" si="2"/>
        <v>142.5</v>
      </c>
      <c r="M10" s="9">
        <f t="shared" si="3"/>
        <v>246.5</v>
      </c>
      <c r="N10" s="28">
        <v>8</v>
      </c>
      <c r="O10" s="21">
        <f t="shared" si="4"/>
        <v>136</v>
      </c>
      <c r="P10" s="97">
        <f t="shared" si="5"/>
        <v>167.5</v>
      </c>
      <c r="Q10" s="10">
        <f t="shared" si="6"/>
        <v>303.5</v>
      </c>
      <c r="R10" s="107">
        <f t="shared" si="7"/>
        <v>14</v>
      </c>
      <c r="S10" s="135"/>
      <c r="T10" s="108"/>
      <c r="U10" s="103">
        <f t="shared" si="8"/>
        <v>14</v>
      </c>
    </row>
    <row r="11" spans="1:21" ht="12.75">
      <c r="A11" s="11">
        <v>6</v>
      </c>
      <c r="B11" s="104">
        <f>HRÁČI!B4</f>
        <v>102</v>
      </c>
      <c r="C11" s="105" t="str">
        <f>HRÁČI!C4</f>
        <v>Leskovský  </v>
      </c>
      <c r="D11" s="106" t="str">
        <f>HRÁČI!D4</f>
        <v>Roman</v>
      </c>
      <c r="E11" s="97">
        <v>1.5</v>
      </c>
      <c r="F11" s="98">
        <v>2</v>
      </c>
      <c r="G11" s="10">
        <f t="shared" si="0"/>
        <v>5</v>
      </c>
      <c r="H11" s="9">
        <f t="shared" si="1"/>
        <v>6.5</v>
      </c>
      <c r="I11" s="28">
        <v>4</v>
      </c>
      <c r="J11" s="97">
        <v>24.5</v>
      </c>
      <c r="K11" s="98">
        <v>102</v>
      </c>
      <c r="L11" s="10">
        <f t="shared" si="2"/>
        <v>255</v>
      </c>
      <c r="M11" s="9">
        <f t="shared" si="3"/>
        <v>279.5</v>
      </c>
      <c r="N11" s="28">
        <v>10</v>
      </c>
      <c r="O11" s="21">
        <f t="shared" si="4"/>
        <v>26</v>
      </c>
      <c r="P11" s="97">
        <f t="shared" si="5"/>
        <v>260</v>
      </c>
      <c r="Q11" s="10">
        <f t="shared" si="6"/>
        <v>286</v>
      </c>
      <c r="R11" s="107">
        <f t="shared" si="7"/>
        <v>14</v>
      </c>
      <c r="S11" s="135"/>
      <c r="T11" s="108">
        <v>1</v>
      </c>
      <c r="U11" s="103">
        <f t="shared" si="8"/>
        <v>15</v>
      </c>
    </row>
    <row r="12" spans="1:21" ht="12.75">
      <c r="A12" s="11">
        <v>7</v>
      </c>
      <c r="B12" s="104">
        <f>HRÁČI!B18</f>
        <v>116</v>
      </c>
      <c r="C12" s="105" t="str">
        <f>HRÁČI!C18</f>
        <v>Učník</v>
      </c>
      <c r="D12" s="106" t="str">
        <f>HRÁČI!D18</f>
        <v>Stanislav</v>
      </c>
      <c r="E12" s="97">
        <v>-130.5</v>
      </c>
      <c r="F12" s="98">
        <v>0</v>
      </c>
      <c r="G12" s="10">
        <f t="shared" si="0"/>
        <v>0</v>
      </c>
      <c r="H12" s="9">
        <f t="shared" si="1"/>
        <v>-130.5</v>
      </c>
      <c r="I12" s="28">
        <v>2</v>
      </c>
      <c r="J12" s="97">
        <v>244.5</v>
      </c>
      <c r="K12" s="98">
        <v>80</v>
      </c>
      <c r="L12" s="10">
        <f t="shared" si="2"/>
        <v>200</v>
      </c>
      <c r="M12" s="9">
        <f t="shared" si="3"/>
        <v>444.5</v>
      </c>
      <c r="N12" s="28">
        <v>11</v>
      </c>
      <c r="O12" s="21">
        <f t="shared" si="4"/>
        <v>114</v>
      </c>
      <c r="P12" s="97">
        <f t="shared" si="5"/>
        <v>200</v>
      </c>
      <c r="Q12" s="10">
        <f t="shared" si="6"/>
        <v>314</v>
      </c>
      <c r="R12" s="107">
        <f t="shared" si="7"/>
        <v>13</v>
      </c>
      <c r="S12" s="135"/>
      <c r="T12" s="108"/>
      <c r="U12" s="103">
        <f t="shared" si="8"/>
        <v>13</v>
      </c>
    </row>
    <row r="13" spans="1:21" ht="12.75">
      <c r="A13" s="11">
        <v>8</v>
      </c>
      <c r="B13" s="104">
        <f>HRÁČI!B6</f>
        <v>104</v>
      </c>
      <c r="C13" s="105" t="str">
        <f>HRÁČI!C6</f>
        <v>Vavrík  </v>
      </c>
      <c r="D13" s="106" t="str">
        <f>HRÁČI!D6</f>
        <v>Roman</v>
      </c>
      <c r="E13" s="97">
        <v>145.5</v>
      </c>
      <c r="F13" s="98">
        <v>46</v>
      </c>
      <c r="G13" s="10">
        <f t="shared" si="0"/>
        <v>115</v>
      </c>
      <c r="H13" s="9">
        <f t="shared" si="1"/>
        <v>260.5</v>
      </c>
      <c r="I13" s="28">
        <v>11</v>
      </c>
      <c r="J13" s="97">
        <v>-247</v>
      </c>
      <c r="K13" s="98">
        <v>2</v>
      </c>
      <c r="L13" s="10">
        <f t="shared" si="2"/>
        <v>5</v>
      </c>
      <c r="M13" s="9">
        <f t="shared" si="3"/>
        <v>-242</v>
      </c>
      <c r="N13" s="28">
        <v>1</v>
      </c>
      <c r="O13" s="21">
        <f t="shared" si="4"/>
        <v>-101.5</v>
      </c>
      <c r="P13" s="97">
        <f t="shared" si="5"/>
        <v>120</v>
      </c>
      <c r="Q13" s="10">
        <f t="shared" si="6"/>
        <v>18.5</v>
      </c>
      <c r="R13" s="107">
        <f t="shared" si="7"/>
        <v>12</v>
      </c>
      <c r="S13" s="135"/>
      <c r="T13" s="108"/>
      <c r="U13" s="103">
        <f t="shared" si="8"/>
        <v>12</v>
      </c>
    </row>
    <row r="14" spans="1:21" ht="12.75">
      <c r="A14" s="11">
        <v>9</v>
      </c>
      <c r="B14" s="104">
        <f>HRÁČI!B22</f>
        <v>120</v>
      </c>
      <c r="C14" s="105" t="str">
        <f>HRÁČI!C22</f>
        <v>Urban</v>
      </c>
      <c r="D14" s="106" t="str">
        <f>HRÁČI!D22</f>
        <v>Daniel</v>
      </c>
      <c r="E14" s="97">
        <v>22</v>
      </c>
      <c r="F14" s="98">
        <v>29</v>
      </c>
      <c r="G14" s="10">
        <f t="shared" si="0"/>
        <v>72.5</v>
      </c>
      <c r="H14" s="9">
        <f t="shared" si="1"/>
        <v>94.5</v>
      </c>
      <c r="I14" s="28">
        <v>7</v>
      </c>
      <c r="J14" s="97">
        <v>-218</v>
      </c>
      <c r="K14" s="98">
        <v>88</v>
      </c>
      <c r="L14" s="10">
        <f t="shared" si="2"/>
        <v>220</v>
      </c>
      <c r="M14" s="9">
        <f t="shared" si="3"/>
        <v>2</v>
      </c>
      <c r="N14" s="28">
        <v>4</v>
      </c>
      <c r="O14" s="21">
        <f t="shared" si="4"/>
        <v>-196</v>
      </c>
      <c r="P14" s="97">
        <f t="shared" si="5"/>
        <v>292.5</v>
      </c>
      <c r="Q14" s="10">
        <f t="shared" si="6"/>
        <v>96.5</v>
      </c>
      <c r="R14" s="107">
        <f t="shared" si="7"/>
        <v>11</v>
      </c>
      <c r="S14" s="135"/>
      <c r="T14" s="108"/>
      <c r="U14" s="103">
        <f t="shared" si="8"/>
        <v>11</v>
      </c>
    </row>
    <row r="15" spans="1:21" ht="12.75">
      <c r="A15" s="11">
        <v>10</v>
      </c>
      <c r="B15" s="104">
        <f>HRÁČI!B8</f>
        <v>106</v>
      </c>
      <c r="C15" s="105" t="str">
        <f>HRÁČI!C8</f>
        <v>Bisák </v>
      </c>
      <c r="D15" s="106" t="str">
        <f>HRÁČI!D8</f>
        <v>Viliam</v>
      </c>
      <c r="E15" s="97">
        <v>33.5</v>
      </c>
      <c r="F15" s="98">
        <v>2</v>
      </c>
      <c r="G15" s="10">
        <f t="shared" si="0"/>
        <v>5</v>
      </c>
      <c r="H15" s="9">
        <f t="shared" si="1"/>
        <v>38.5</v>
      </c>
      <c r="I15" s="28">
        <v>5</v>
      </c>
      <c r="J15" s="97">
        <v>-182</v>
      </c>
      <c r="K15" s="98">
        <v>92</v>
      </c>
      <c r="L15" s="10">
        <f t="shared" si="2"/>
        <v>230</v>
      </c>
      <c r="M15" s="9">
        <f t="shared" si="3"/>
        <v>48</v>
      </c>
      <c r="N15" s="28">
        <v>6</v>
      </c>
      <c r="O15" s="21">
        <f t="shared" si="4"/>
        <v>-148.5</v>
      </c>
      <c r="P15" s="97">
        <f t="shared" si="5"/>
        <v>235</v>
      </c>
      <c r="Q15" s="10">
        <f t="shared" si="6"/>
        <v>86.5</v>
      </c>
      <c r="R15" s="107">
        <f t="shared" si="7"/>
        <v>11</v>
      </c>
      <c r="S15" s="135"/>
      <c r="T15" s="108"/>
      <c r="U15" s="103">
        <f t="shared" si="8"/>
        <v>11</v>
      </c>
    </row>
    <row r="16" spans="1:21" ht="12.75">
      <c r="A16" s="11">
        <v>11</v>
      </c>
      <c r="B16" s="104">
        <f>HRÁČI!B16</f>
        <v>114</v>
      </c>
      <c r="C16" s="105" t="str">
        <f>HRÁČI!C16</f>
        <v>Pecov</v>
      </c>
      <c r="D16" s="106" t="str">
        <f>HRÁČI!D16</f>
        <v>Ivan</v>
      </c>
      <c r="E16" s="97">
        <v>-124.5</v>
      </c>
      <c r="F16" s="98">
        <v>0</v>
      </c>
      <c r="G16" s="10">
        <f t="shared" si="0"/>
        <v>0</v>
      </c>
      <c r="H16" s="9">
        <f t="shared" si="1"/>
        <v>-124.5</v>
      </c>
      <c r="I16" s="28">
        <v>3</v>
      </c>
      <c r="J16" s="97">
        <v>-81.5</v>
      </c>
      <c r="K16" s="98">
        <v>18</v>
      </c>
      <c r="L16" s="10">
        <f t="shared" si="2"/>
        <v>45</v>
      </c>
      <c r="M16" s="9">
        <f t="shared" si="3"/>
        <v>-36.5</v>
      </c>
      <c r="N16" s="28">
        <v>3</v>
      </c>
      <c r="O16" s="21">
        <f t="shared" si="4"/>
        <v>-206</v>
      </c>
      <c r="P16" s="97">
        <f t="shared" si="5"/>
        <v>45</v>
      </c>
      <c r="Q16" s="10">
        <f t="shared" si="6"/>
        <v>-161</v>
      </c>
      <c r="R16" s="107">
        <f t="shared" si="7"/>
        <v>6</v>
      </c>
      <c r="S16" s="135"/>
      <c r="T16" s="108"/>
      <c r="U16" s="103">
        <f t="shared" si="8"/>
        <v>6</v>
      </c>
    </row>
    <row r="17" spans="1:21" ht="12.75">
      <c r="A17" s="11">
        <v>12</v>
      </c>
      <c r="B17" s="104">
        <f>HRÁČI!B23</f>
        <v>121</v>
      </c>
      <c r="C17" s="105" t="str">
        <f>HRÁČI!C23</f>
        <v>Svätojánsky</v>
      </c>
      <c r="D17" s="106" t="str">
        <f>HRÁČI!D23</f>
        <v>Daniel</v>
      </c>
      <c r="E17" s="97">
        <v>-210</v>
      </c>
      <c r="F17" s="98">
        <v>24</v>
      </c>
      <c r="G17" s="10">
        <f t="shared" si="0"/>
        <v>60</v>
      </c>
      <c r="H17" s="9">
        <f t="shared" si="1"/>
        <v>-150</v>
      </c>
      <c r="I17" s="28">
        <v>1</v>
      </c>
      <c r="J17" s="97">
        <v>-187.5</v>
      </c>
      <c r="K17" s="98">
        <v>0</v>
      </c>
      <c r="L17" s="10">
        <f t="shared" si="2"/>
        <v>0</v>
      </c>
      <c r="M17" s="9">
        <f t="shared" si="3"/>
        <v>-187.5</v>
      </c>
      <c r="N17" s="28">
        <v>2</v>
      </c>
      <c r="O17" s="21">
        <f t="shared" si="4"/>
        <v>-397.5</v>
      </c>
      <c r="P17" s="97">
        <f t="shared" si="5"/>
        <v>60</v>
      </c>
      <c r="Q17" s="10">
        <f t="shared" si="6"/>
        <v>-337.5</v>
      </c>
      <c r="R17" s="107">
        <f t="shared" si="7"/>
        <v>3</v>
      </c>
      <c r="S17" s="135"/>
      <c r="T17" s="108"/>
      <c r="U17" s="103">
        <f t="shared" si="8"/>
        <v>3</v>
      </c>
    </row>
    <row r="18" spans="1:22" ht="12.75">
      <c r="A18" s="1"/>
      <c r="E18" s="8">
        <f>SUM(E6:E17)</f>
        <v>0</v>
      </c>
      <c r="F18" s="8"/>
      <c r="G18" s="8">
        <f>SUM(G6:G17)</f>
        <v>810</v>
      </c>
      <c r="H18" s="8"/>
      <c r="I18" s="8"/>
      <c r="J18" s="8">
        <f>SUM(J6:J17)</f>
        <v>0</v>
      </c>
      <c r="K18" s="8"/>
      <c r="L18" s="8">
        <f>SUM(L6:L17)</f>
        <v>1657.5</v>
      </c>
      <c r="M18" s="8"/>
      <c r="N18" s="8"/>
      <c r="O18" s="8">
        <f>SUM(O6:O17)</f>
        <v>0</v>
      </c>
      <c r="P18" s="8">
        <f>SUM(P6:P17)</f>
        <v>2467.5</v>
      </c>
      <c r="Q18" s="8"/>
      <c r="R18" s="8"/>
      <c r="S18" s="8"/>
      <c r="T18" s="8"/>
      <c r="U18" s="8"/>
      <c r="V18" s="8"/>
    </row>
    <row r="19" spans="1:21" ht="13.5" customHeight="1">
      <c r="A19" s="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S19" s="1"/>
      <c r="T19" s="1"/>
      <c r="U19" s="2"/>
    </row>
    <row r="20" spans="1:21" ht="13.5" customHeight="1">
      <c r="A20" s="57" t="s">
        <v>55</v>
      </c>
      <c r="B20" s="203" t="s">
        <v>97</v>
      </c>
      <c r="C20" s="204"/>
      <c r="D20" s="204"/>
      <c r="E20" s="204"/>
      <c r="F20" s="204"/>
      <c r="H20" s="217" t="s">
        <v>56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8" t="s">
        <v>58</v>
      </c>
      <c r="B21" s="56" t="s">
        <v>259</v>
      </c>
      <c r="C21" s="56"/>
      <c r="D21" s="56"/>
      <c r="E21" s="56"/>
      <c r="F21" s="56"/>
      <c r="H21" s="55" t="s">
        <v>35</v>
      </c>
      <c r="I21" s="216" t="s">
        <v>68</v>
      </c>
      <c r="J21" s="216"/>
      <c r="K21" s="213" t="s">
        <v>57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9" t="s">
        <v>59</v>
      </c>
      <c r="B22" s="52" t="s">
        <v>260</v>
      </c>
      <c r="C22" s="52"/>
      <c r="D22" s="52"/>
      <c r="E22" s="52"/>
      <c r="F22" s="52"/>
      <c r="H22" s="53">
        <v>60</v>
      </c>
      <c r="I22" s="202" t="s">
        <v>202</v>
      </c>
      <c r="J22" s="202"/>
      <c r="K22" s="200" t="s">
        <v>261</v>
      </c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58" t="s">
        <v>60</v>
      </c>
      <c r="B23" s="56" t="s">
        <v>262</v>
      </c>
      <c r="C23" s="56"/>
      <c r="D23" s="56"/>
      <c r="E23" s="56"/>
      <c r="F23" s="56"/>
      <c r="H23" s="54">
        <v>80</v>
      </c>
      <c r="I23" s="199" t="s">
        <v>193</v>
      </c>
      <c r="J23" s="199"/>
      <c r="K23" s="201" t="s">
        <v>266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9" t="s">
        <v>61</v>
      </c>
      <c r="B24" s="52"/>
      <c r="C24" s="52"/>
      <c r="D24" s="52"/>
      <c r="E24" s="52"/>
      <c r="F24" s="52"/>
      <c r="H24" s="53"/>
      <c r="I24" s="202"/>
      <c r="J24" s="202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2"/>
      <c r="H25" s="54"/>
      <c r="I25" s="199"/>
      <c r="J25" s="199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7" t="s">
        <v>55</v>
      </c>
      <c r="B26" s="203" t="s">
        <v>98</v>
      </c>
      <c r="C26" s="204"/>
      <c r="D26" s="204"/>
      <c r="E26" s="204"/>
      <c r="F26" s="204"/>
      <c r="H26" s="53"/>
      <c r="I26" s="202"/>
      <c r="J26" s="202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58</v>
      </c>
      <c r="B27" s="56" t="s">
        <v>263</v>
      </c>
      <c r="C27" s="56"/>
      <c r="D27" s="56"/>
      <c r="E27" s="56"/>
      <c r="F27" s="56"/>
      <c r="H27" s="54"/>
      <c r="I27" s="199"/>
      <c r="J27" s="199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59</v>
      </c>
      <c r="B28" s="52" t="s">
        <v>264</v>
      </c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58" t="s">
        <v>60</v>
      </c>
      <c r="B29" s="56" t="s">
        <v>265</v>
      </c>
      <c r="C29" s="56"/>
      <c r="D29" s="56"/>
      <c r="E29" s="56"/>
      <c r="F29" s="56"/>
      <c r="H29" s="54"/>
      <c r="I29" s="199"/>
      <c r="J29" s="199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9" t="s">
        <v>61</v>
      </c>
      <c r="B30" s="52"/>
      <c r="C30" s="52"/>
      <c r="D30" s="52"/>
      <c r="E30" s="52"/>
      <c r="F30" s="52"/>
      <c r="H30" s="53"/>
      <c r="I30" s="202"/>
      <c r="J30" s="20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I29:J29"/>
    <mergeCell ref="K29:U29"/>
    <mergeCell ref="K25:U25"/>
    <mergeCell ref="I26:J26"/>
    <mergeCell ref="K26:U26"/>
    <mergeCell ref="I27:J27"/>
    <mergeCell ref="K27:U2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9"/>
  <dimension ref="A1:X53"/>
  <sheetViews>
    <sheetView showGridLines="0" zoomScale="85" zoomScaleNormal="85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39783</v>
      </c>
      <c r="D4" s="27" t="s">
        <v>19</v>
      </c>
      <c r="E4" s="205" t="s">
        <v>89</v>
      </c>
      <c r="F4" s="206"/>
      <c r="G4" s="206"/>
      <c r="H4" s="206"/>
      <c r="I4" s="206"/>
      <c r="J4" s="207" t="s">
        <v>90</v>
      </c>
      <c r="K4" s="208"/>
      <c r="L4" s="208"/>
      <c r="M4" s="208"/>
      <c r="N4" s="209"/>
      <c r="O4" s="215" t="s">
        <v>88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13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0</v>
      </c>
      <c r="F6" s="98">
        <v>0</v>
      </c>
      <c r="G6" s="99">
        <f>F6*2.5</f>
        <v>0</v>
      </c>
      <c r="H6" s="13">
        <f>E6+G6</f>
        <v>0</v>
      </c>
      <c r="I6" s="28"/>
      <c r="J6" s="97">
        <v>0</v>
      </c>
      <c r="K6" s="98">
        <v>0</v>
      </c>
      <c r="L6" s="10">
        <f>K6*2.5</f>
        <v>0</v>
      </c>
      <c r="M6" s="13">
        <f>J6+L6</f>
        <v>0</v>
      </c>
      <c r="N6" s="28"/>
      <c r="O6" s="20">
        <f>E6+J6</f>
        <v>0</v>
      </c>
      <c r="P6" s="100">
        <f>G6+L6</f>
        <v>0</v>
      </c>
      <c r="Q6" s="99">
        <f>H6+M6</f>
        <v>0</v>
      </c>
      <c r="R6" s="101">
        <f>I6+N6</f>
        <v>0</v>
      </c>
      <c r="S6" s="134"/>
      <c r="T6" s="102"/>
      <c r="U6" s="103">
        <f>R6+S6+T6</f>
        <v>0</v>
      </c>
      <c r="X6" s="26"/>
    </row>
    <row r="7" spans="1:21" ht="12.75">
      <c r="A7" s="11">
        <v>3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209</v>
      </c>
      <c r="F7" s="98">
        <v>74</v>
      </c>
      <c r="G7" s="10">
        <f>F7*2.5</f>
        <v>185</v>
      </c>
      <c r="H7" s="9">
        <f>E7+G7</f>
        <v>394</v>
      </c>
      <c r="I7" s="28">
        <v>11</v>
      </c>
      <c r="J7" s="97">
        <v>-15</v>
      </c>
      <c r="K7" s="98">
        <v>26</v>
      </c>
      <c r="L7" s="10">
        <f>K7*2.5</f>
        <v>65</v>
      </c>
      <c r="M7" s="9">
        <f>J7+L7</f>
        <v>50</v>
      </c>
      <c r="N7" s="28">
        <v>6</v>
      </c>
      <c r="O7" s="21">
        <f>E7+J7</f>
        <v>194</v>
      </c>
      <c r="P7" s="97">
        <f>G7+L7</f>
        <v>250</v>
      </c>
      <c r="Q7" s="10">
        <f>H7+M7</f>
        <v>444</v>
      </c>
      <c r="R7" s="107">
        <f>I7+N7</f>
        <v>17</v>
      </c>
      <c r="S7" s="135">
        <v>1</v>
      </c>
      <c r="T7" s="108">
        <v>1</v>
      </c>
      <c r="U7" s="103">
        <f>R7+S7+T7</f>
        <v>19</v>
      </c>
    </row>
    <row r="8" spans="1:21" ht="12.75">
      <c r="A8" s="11">
        <v>5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55</v>
      </c>
      <c r="F8" s="98">
        <v>91</v>
      </c>
      <c r="G8" s="10">
        <f>F8*2.5</f>
        <v>227.5</v>
      </c>
      <c r="H8" s="9">
        <f>E8+G8</f>
        <v>282.5</v>
      </c>
      <c r="I8" s="28">
        <v>9</v>
      </c>
      <c r="J8" s="97">
        <v>55</v>
      </c>
      <c r="K8" s="98">
        <v>6</v>
      </c>
      <c r="L8" s="10">
        <f>K8*2.5</f>
        <v>15</v>
      </c>
      <c r="M8" s="9">
        <f>J8+L8</f>
        <v>70</v>
      </c>
      <c r="N8" s="28">
        <v>7</v>
      </c>
      <c r="O8" s="21">
        <f>E8+J8</f>
        <v>110</v>
      </c>
      <c r="P8" s="97">
        <f>G8+L8</f>
        <v>242.5</v>
      </c>
      <c r="Q8" s="10">
        <f>H8+M8</f>
        <v>352.5</v>
      </c>
      <c r="R8" s="107">
        <f>I8+N8</f>
        <v>16</v>
      </c>
      <c r="S8" s="135"/>
      <c r="T8" s="108"/>
      <c r="U8" s="103">
        <f>R8+S8+T8</f>
        <v>16</v>
      </c>
    </row>
    <row r="9" spans="1:21" ht="12.75">
      <c r="A9" s="11">
        <v>1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337</v>
      </c>
      <c r="F9" s="98">
        <v>25</v>
      </c>
      <c r="G9" s="10">
        <f>F9*2.5</f>
        <v>62.5</v>
      </c>
      <c r="H9" s="9">
        <f>E9+G9</f>
        <v>399.5</v>
      </c>
      <c r="I9" s="28">
        <v>12</v>
      </c>
      <c r="J9" s="97">
        <v>177</v>
      </c>
      <c r="K9" s="98">
        <v>38</v>
      </c>
      <c r="L9" s="10">
        <f>K9*2.5</f>
        <v>95</v>
      </c>
      <c r="M9" s="9">
        <f>J9+L9</f>
        <v>272</v>
      </c>
      <c r="N9" s="28">
        <v>9</v>
      </c>
      <c r="O9" s="21">
        <f>E9+J9</f>
        <v>514</v>
      </c>
      <c r="P9" s="97">
        <f>G9+L9</f>
        <v>157.5</v>
      </c>
      <c r="Q9" s="10">
        <f>H9+M9</f>
        <v>671.5</v>
      </c>
      <c r="R9" s="107">
        <f>I9+N9</f>
        <v>21</v>
      </c>
      <c r="S9" s="135">
        <v>3</v>
      </c>
      <c r="T9" s="108"/>
      <c r="U9" s="103">
        <f>R9+S9+T9</f>
        <v>24</v>
      </c>
    </row>
    <row r="10" spans="1:21" ht="12.75">
      <c r="A10" s="11">
        <v>14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>F10*2.5</f>
        <v>0</v>
      </c>
      <c r="H10" s="9">
        <f>E10+G10</f>
        <v>0</v>
      </c>
      <c r="I10" s="28"/>
      <c r="J10" s="97">
        <v>0</v>
      </c>
      <c r="K10" s="98">
        <v>0</v>
      </c>
      <c r="L10" s="10">
        <f>K10*2.5</f>
        <v>0</v>
      </c>
      <c r="M10" s="9">
        <f>J10+L10</f>
        <v>0</v>
      </c>
      <c r="N10" s="28"/>
      <c r="O10" s="21">
        <f>E10+J10</f>
        <v>0</v>
      </c>
      <c r="P10" s="97">
        <f>G10+L10</f>
        <v>0</v>
      </c>
      <c r="Q10" s="10">
        <f>H10+M10</f>
        <v>0</v>
      </c>
      <c r="R10" s="107">
        <f>I10+N10</f>
        <v>0</v>
      </c>
      <c r="S10" s="135"/>
      <c r="T10" s="108"/>
      <c r="U10" s="103">
        <f>R10+S10+T10</f>
        <v>0</v>
      </c>
    </row>
    <row r="11" spans="1:21" ht="12.75">
      <c r="A11" s="11">
        <v>11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-315</v>
      </c>
      <c r="F11" s="98">
        <v>20</v>
      </c>
      <c r="G11" s="10">
        <f>F11*2.5</f>
        <v>50</v>
      </c>
      <c r="H11" s="9">
        <f>E11+G11</f>
        <v>-265</v>
      </c>
      <c r="I11" s="28">
        <v>1</v>
      </c>
      <c r="J11" s="97">
        <v>-179.5</v>
      </c>
      <c r="K11" s="98">
        <v>4</v>
      </c>
      <c r="L11" s="10">
        <f>K11*2.5</f>
        <v>10</v>
      </c>
      <c r="M11" s="9">
        <f>J11+L11</f>
        <v>-169.5</v>
      </c>
      <c r="N11" s="28">
        <v>2</v>
      </c>
      <c r="O11" s="21">
        <f>E11+J11</f>
        <v>-494.5</v>
      </c>
      <c r="P11" s="97">
        <f>G11+L11</f>
        <v>60</v>
      </c>
      <c r="Q11" s="10">
        <f>H11+M11</f>
        <v>-434.5</v>
      </c>
      <c r="R11" s="107">
        <f>I11+N11</f>
        <v>3</v>
      </c>
      <c r="S11" s="135"/>
      <c r="T11" s="108"/>
      <c r="U11" s="103">
        <f>R11+S11+T11</f>
        <v>3</v>
      </c>
    </row>
    <row r="12" spans="1:21" ht="12.75">
      <c r="A12" s="11">
        <v>7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-33</v>
      </c>
      <c r="F12" s="98">
        <v>164</v>
      </c>
      <c r="G12" s="10">
        <f>F12*2.5</f>
        <v>410</v>
      </c>
      <c r="H12" s="9">
        <f>E12+G12</f>
        <v>377</v>
      </c>
      <c r="I12" s="28">
        <v>10</v>
      </c>
      <c r="J12" s="97">
        <v>-217</v>
      </c>
      <c r="K12" s="98">
        <v>41</v>
      </c>
      <c r="L12" s="10">
        <f>K12*2.5</f>
        <v>102.5</v>
      </c>
      <c r="M12" s="9">
        <f>J12+L12</f>
        <v>-114.5</v>
      </c>
      <c r="N12" s="28">
        <v>4</v>
      </c>
      <c r="O12" s="21">
        <f>E12+J12</f>
        <v>-250</v>
      </c>
      <c r="P12" s="97">
        <f>G12+L12</f>
        <v>512.5</v>
      </c>
      <c r="Q12" s="10">
        <f>H12+M12</f>
        <v>262.5</v>
      </c>
      <c r="R12" s="107">
        <f>I12+N12</f>
        <v>14</v>
      </c>
      <c r="S12" s="135"/>
      <c r="T12" s="108"/>
      <c r="U12" s="103">
        <f>R12+S12+T12</f>
        <v>14</v>
      </c>
    </row>
    <row r="13" spans="1:21" ht="12.75">
      <c r="A13" s="11">
        <v>4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123</v>
      </c>
      <c r="F13" s="98">
        <v>34</v>
      </c>
      <c r="G13" s="10">
        <f>F13*2.5</f>
        <v>85</v>
      </c>
      <c r="H13" s="9">
        <f>E13+G13</f>
        <v>208</v>
      </c>
      <c r="I13" s="28">
        <v>8</v>
      </c>
      <c r="J13" s="97">
        <v>-59</v>
      </c>
      <c r="K13" s="98">
        <v>108</v>
      </c>
      <c r="L13" s="10">
        <f>K13*2.5</f>
        <v>270</v>
      </c>
      <c r="M13" s="9">
        <f>J13+L13</f>
        <v>211</v>
      </c>
      <c r="N13" s="28">
        <v>8</v>
      </c>
      <c r="O13" s="21">
        <f>E13+J13</f>
        <v>64</v>
      </c>
      <c r="P13" s="97">
        <f>G13+L13</f>
        <v>355</v>
      </c>
      <c r="Q13" s="10">
        <f>H13+M13</f>
        <v>419</v>
      </c>
      <c r="R13" s="107">
        <f>I13+N13</f>
        <v>16</v>
      </c>
      <c r="S13" s="135"/>
      <c r="T13" s="108">
        <v>3</v>
      </c>
      <c r="U13" s="103">
        <f>R13+S13+T13</f>
        <v>19</v>
      </c>
    </row>
    <row r="14" spans="1:21" ht="12.75">
      <c r="A14" s="11">
        <v>15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>F14*2.5</f>
        <v>0</v>
      </c>
      <c r="H14" s="9">
        <f>E14+G14</f>
        <v>0</v>
      </c>
      <c r="I14" s="28"/>
      <c r="J14" s="97">
        <v>0</v>
      </c>
      <c r="K14" s="98">
        <v>0</v>
      </c>
      <c r="L14" s="10">
        <f>K14*2.5</f>
        <v>0</v>
      </c>
      <c r="M14" s="9">
        <f>J14+L14</f>
        <v>0</v>
      </c>
      <c r="N14" s="28"/>
      <c r="O14" s="21">
        <f>E14+J14</f>
        <v>0</v>
      </c>
      <c r="P14" s="97">
        <f>G14+L14</f>
        <v>0</v>
      </c>
      <c r="Q14" s="10">
        <f>H14+M14</f>
        <v>0</v>
      </c>
      <c r="R14" s="107">
        <f>I14+N14</f>
        <v>0</v>
      </c>
      <c r="S14" s="135"/>
      <c r="T14" s="108"/>
      <c r="U14" s="103">
        <f>R14+S14+T14</f>
        <v>0</v>
      </c>
    </row>
    <row r="15" spans="1:21" ht="12.75">
      <c r="A15" s="11">
        <v>16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>F15*2.5</f>
        <v>0</v>
      </c>
      <c r="H15" s="9">
        <f>E15+G15</f>
        <v>0</v>
      </c>
      <c r="I15" s="28"/>
      <c r="J15" s="97">
        <v>0</v>
      </c>
      <c r="K15" s="98">
        <v>0</v>
      </c>
      <c r="L15" s="10">
        <f>K15*2.5</f>
        <v>0</v>
      </c>
      <c r="M15" s="9">
        <f>J15+L15</f>
        <v>0</v>
      </c>
      <c r="N15" s="28"/>
      <c r="O15" s="21">
        <f>E15+J15</f>
        <v>0</v>
      </c>
      <c r="P15" s="97">
        <f>G15+L15</f>
        <v>0</v>
      </c>
      <c r="Q15" s="10">
        <f>H15+M15</f>
        <v>0</v>
      </c>
      <c r="R15" s="107">
        <f>I15+N15</f>
        <v>0</v>
      </c>
      <c r="S15" s="135"/>
      <c r="T15" s="108"/>
      <c r="U15" s="103">
        <f>R15+S15+T15</f>
        <v>0</v>
      </c>
    </row>
    <row r="16" spans="1:21" ht="12.75">
      <c r="A16" s="11">
        <v>17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>F16*2.5</f>
        <v>0</v>
      </c>
      <c r="H16" s="9">
        <f>E16+G16</f>
        <v>0</v>
      </c>
      <c r="I16" s="28"/>
      <c r="J16" s="97">
        <v>0</v>
      </c>
      <c r="K16" s="98">
        <v>0</v>
      </c>
      <c r="L16" s="10">
        <f>K16*2.5</f>
        <v>0</v>
      </c>
      <c r="M16" s="9">
        <f>J16+L16</f>
        <v>0</v>
      </c>
      <c r="N16" s="28"/>
      <c r="O16" s="21">
        <f>E16+J16</f>
        <v>0</v>
      </c>
      <c r="P16" s="97">
        <f>G16+L16</f>
        <v>0</v>
      </c>
      <c r="Q16" s="10">
        <f>H16+M16</f>
        <v>0</v>
      </c>
      <c r="R16" s="107">
        <f>I16+N16</f>
        <v>0</v>
      </c>
      <c r="S16" s="135"/>
      <c r="T16" s="108"/>
      <c r="U16" s="103">
        <f>R16+S16+T16</f>
        <v>0</v>
      </c>
    </row>
    <row r="17" spans="1:21" ht="12.75">
      <c r="A17" s="11">
        <v>18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>F17*2.5</f>
        <v>0</v>
      </c>
      <c r="H17" s="9">
        <f>E17+G17</f>
        <v>0</v>
      </c>
      <c r="I17" s="28"/>
      <c r="J17" s="97">
        <v>0</v>
      </c>
      <c r="K17" s="98">
        <v>0</v>
      </c>
      <c r="L17" s="10">
        <f>K17*2.5</f>
        <v>0</v>
      </c>
      <c r="M17" s="9">
        <f>J17+L17</f>
        <v>0</v>
      </c>
      <c r="N17" s="28"/>
      <c r="O17" s="21">
        <f>E17+J17</f>
        <v>0</v>
      </c>
      <c r="P17" s="97">
        <f>G17+L17</f>
        <v>0</v>
      </c>
      <c r="Q17" s="10">
        <f>H17+M17</f>
        <v>0</v>
      </c>
      <c r="R17" s="107">
        <f>I17+N17</f>
        <v>0</v>
      </c>
      <c r="S17" s="135"/>
      <c r="T17" s="108"/>
      <c r="U17" s="103">
        <f>R17+S17+T17</f>
        <v>0</v>
      </c>
    </row>
    <row r="18" spans="1:21" ht="12.75">
      <c r="A18" s="11">
        <v>19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>F18*2.5</f>
        <v>0</v>
      </c>
      <c r="H18" s="9">
        <f>E18+G18</f>
        <v>0</v>
      </c>
      <c r="I18" s="28"/>
      <c r="J18" s="97">
        <v>0</v>
      </c>
      <c r="K18" s="98">
        <v>0</v>
      </c>
      <c r="L18" s="10">
        <f>K18*2.5</f>
        <v>0</v>
      </c>
      <c r="M18" s="9">
        <f>J18+L18</f>
        <v>0</v>
      </c>
      <c r="N18" s="28"/>
      <c r="O18" s="21">
        <f>E18+J18</f>
        <v>0</v>
      </c>
      <c r="P18" s="97">
        <f>G18+L18</f>
        <v>0</v>
      </c>
      <c r="Q18" s="10">
        <f>H18+M18</f>
        <v>0</v>
      </c>
      <c r="R18" s="107">
        <f>I18+N18</f>
        <v>0</v>
      </c>
      <c r="S18" s="135"/>
      <c r="T18" s="108"/>
      <c r="U18" s="103">
        <f>R18+S18+T18</f>
        <v>0</v>
      </c>
    </row>
    <row r="19" spans="1:21" ht="12.75">
      <c r="A19" s="11">
        <v>9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-21</v>
      </c>
      <c r="F19" s="98">
        <v>76</v>
      </c>
      <c r="G19" s="10">
        <f>F19*2.5</f>
        <v>190</v>
      </c>
      <c r="H19" s="9">
        <f>E19+G19</f>
        <v>169</v>
      </c>
      <c r="I19" s="28">
        <v>6</v>
      </c>
      <c r="J19" s="97">
        <v>-19.5</v>
      </c>
      <c r="K19" s="98">
        <v>24</v>
      </c>
      <c r="L19" s="10">
        <f>K19*2.5</f>
        <v>60</v>
      </c>
      <c r="M19" s="9">
        <f>J19+L19</f>
        <v>40.5</v>
      </c>
      <c r="N19" s="28">
        <v>5</v>
      </c>
      <c r="O19" s="21">
        <f>E19+J19</f>
        <v>-40.5</v>
      </c>
      <c r="P19" s="97">
        <f>G19+L19</f>
        <v>250</v>
      </c>
      <c r="Q19" s="10">
        <f>H19+M19</f>
        <v>209.5</v>
      </c>
      <c r="R19" s="107">
        <f>I19+N19</f>
        <v>11</v>
      </c>
      <c r="S19" s="135"/>
      <c r="T19" s="108"/>
      <c r="U19" s="103">
        <f>R19+S19+T19</f>
        <v>11</v>
      </c>
    </row>
    <row r="20" spans="1:21" ht="12.75">
      <c r="A20" s="11">
        <v>20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>F20*2.5</f>
        <v>0</v>
      </c>
      <c r="H20" s="9">
        <f>E20+G20</f>
        <v>0</v>
      </c>
      <c r="I20" s="28"/>
      <c r="J20" s="97">
        <v>0</v>
      </c>
      <c r="K20" s="98">
        <v>0</v>
      </c>
      <c r="L20" s="10">
        <f>K20*2.5</f>
        <v>0</v>
      </c>
      <c r="M20" s="9">
        <f>J20+L20</f>
        <v>0</v>
      </c>
      <c r="N20" s="28"/>
      <c r="O20" s="21">
        <f>E20+J20</f>
        <v>0</v>
      </c>
      <c r="P20" s="97">
        <f>G20+L20</f>
        <v>0</v>
      </c>
      <c r="Q20" s="10">
        <f>H20+M20</f>
        <v>0</v>
      </c>
      <c r="R20" s="107">
        <f>I20+N20</f>
        <v>0</v>
      </c>
      <c r="S20" s="135"/>
      <c r="T20" s="108"/>
      <c r="U20" s="103">
        <f>R20+S20+T20</f>
        <v>0</v>
      </c>
    </row>
    <row r="21" spans="1:21" ht="12.75">
      <c r="A21" s="11">
        <v>8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-157</v>
      </c>
      <c r="F21" s="98">
        <v>24</v>
      </c>
      <c r="G21" s="10">
        <f>F21*2.5</f>
        <v>60</v>
      </c>
      <c r="H21" s="9">
        <f>E21+G21</f>
        <v>-97</v>
      </c>
      <c r="I21" s="28">
        <v>3</v>
      </c>
      <c r="J21" s="97">
        <v>231</v>
      </c>
      <c r="K21" s="98">
        <v>47</v>
      </c>
      <c r="L21" s="10">
        <f>K21*2.5</f>
        <v>117.5</v>
      </c>
      <c r="M21" s="9">
        <f>J21+L21</f>
        <v>348.5</v>
      </c>
      <c r="N21" s="28">
        <v>11</v>
      </c>
      <c r="O21" s="21">
        <f>E21+J21</f>
        <v>74</v>
      </c>
      <c r="P21" s="97">
        <f>G21+L21</f>
        <v>177.5</v>
      </c>
      <c r="Q21" s="10">
        <f>H21+M21</f>
        <v>251.5</v>
      </c>
      <c r="R21" s="107">
        <f>I21+N21</f>
        <v>14</v>
      </c>
      <c r="S21" s="135"/>
      <c r="T21" s="108"/>
      <c r="U21" s="103">
        <f>R21+S21+T21</f>
        <v>14</v>
      </c>
    </row>
    <row r="22" spans="1:21" ht="12.75">
      <c r="A22" s="11">
        <v>21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>F22*2.5</f>
        <v>0</v>
      </c>
      <c r="H22" s="9">
        <f>E22+G22</f>
        <v>0</v>
      </c>
      <c r="I22" s="28"/>
      <c r="J22" s="97">
        <v>0</v>
      </c>
      <c r="K22" s="98">
        <v>0</v>
      </c>
      <c r="L22" s="10">
        <f>K22*2.5</f>
        <v>0</v>
      </c>
      <c r="M22" s="9">
        <f>J22+L22</f>
        <v>0</v>
      </c>
      <c r="N22" s="28"/>
      <c r="O22" s="21">
        <f>E22+J22</f>
        <v>0</v>
      </c>
      <c r="P22" s="97">
        <f>G22+L22</f>
        <v>0</v>
      </c>
      <c r="Q22" s="10">
        <f>H22+M22</f>
        <v>0</v>
      </c>
      <c r="R22" s="107">
        <f>I22+N22</f>
        <v>0</v>
      </c>
      <c r="S22" s="135"/>
      <c r="T22" s="108"/>
      <c r="U22" s="103">
        <f>R22+S22+T22</f>
        <v>0</v>
      </c>
    </row>
    <row r="23" spans="1:21" ht="12.75">
      <c r="A23" s="11">
        <v>22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>F23*2.5</f>
        <v>0</v>
      </c>
      <c r="H23" s="9">
        <f>E23+G23</f>
        <v>0</v>
      </c>
      <c r="I23" s="28"/>
      <c r="J23" s="97">
        <v>0</v>
      </c>
      <c r="K23" s="98">
        <v>0</v>
      </c>
      <c r="L23" s="10">
        <f>K23*2.5</f>
        <v>0</v>
      </c>
      <c r="M23" s="9">
        <f>J23+L23</f>
        <v>0</v>
      </c>
      <c r="N23" s="28"/>
      <c r="O23" s="21">
        <f>E23+J23</f>
        <v>0</v>
      </c>
      <c r="P23" s="97">
        <f>G23+L23</f>
        <v>0</v>
      </c>
      <c r="Q23" s="10">
        <f>H23+M23</f>
        <v>0</v>
      </c>
      <c r="R23" s="107">
        <f>I23+N23</f>
        <v>0</v>
      </c>
      <c r="S23" s="135"/>
      <c r="T23" s="108"/>
      <c r="U23" s="103">
        <f>R23+S23+T23</f>
        <v>0</v>
      </c>
    </row>
    <row r="24" spans="1:21" ht="12.75">
      <c r="A24" s="11">
        <v>23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>F24*2.5</f>
        <v>0</v>
      </c>
      <c r="H24" s="9">
        <f>E24+G24</f>
        <v>0</v>
      </c>
      <c r="I24" s="28"/>
      <c r="J24" s="97">
        <v>0</v>
      </c>
      <c r="K24" s="98">
        <v>0</v>
      </c>
      <c r="L24" s="10">
        <f>K24*2.5</f>
        <v>0</v>
      </c>
      <c r="M24" s="9">
        <f>J24+L24</f>
        <v>0</v>
      </c>
      <c r="N24" s="28"/>
      <c r="O24" s="21">
        <f>E24+J24</f>
        <v>0</v>
      </c>
      <c r="P24" s="97">
        <f>G24+L24</f>
        <v>0</v>
      </c>
      <c r="Q24" s="10">
        <f>H24+M24</f>
        <v>0</v>
      </c>
      <c r="R24" s="107">
        <f>I24+N24</f>
        <v>0</v>
      </c>
      <c r="S24" s="135"/>
      <c r="T24" s="108"/>
      <c r="U24" s="103">
        <f>R24+S24+T24</f>
        <v>0</v>
      </c>
    </row>
    <row r="25" spans="1:21" ht="12.75">
      <c r="A25" s="11">
        <v>10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139</v>
      </c>
      <c r="F25" s="98">
        <v>10</v>
      </c>
      <c r="G25" s="10">
        <f>F25*2.5</f>
        <v>25</v>
      </c>
      <c r="H25" s="9">
        <f>E25+G25</f>
        <v>164</v>
      </c>
      <c r="I25" s="28">
        <v>5</v>
      </c>
      <c r="J25" s="97">
        <v>-176.5</v>
      </c>
      <c r="K25" s="98">
        <v>11</v>
      </c>
      <c r="L25" s="10">
        <f>K25*2.5</f>
        <v>27.5</v>
      </c>
      <c r="M25" s="9">
        <f>J25+L25</f>
        <v>-149</v>
      </c>
      <c r="N25" s="28">
        <v>3</v>
      </c>
      <c r="O25" s="21">
        <f>E25+J25</f>
        <v>-37.5</v>
      </c>
      <c r="P25" s="97">
        <f>G25+L25</f>
        <v>52.5</v>
      </c>
      <c r="Q25" s="10">
        <f>H25+M25</f>
        <v>15</v>
      </c>
      <c r="R25" s="107">
        <f>I25+N25</f>
        <v>8</v>
      </c>
      <c r="S25" s="135"/>
      <c r="T25" s="108"/>
      <c r="U25" s="103">
        <f>R25+S25+T25</f>
        <v>8</v>
      </c>
    </row>
    <row r="26" spans="1:21" ht="12.75">
      <c r="A26" s="11">
        <v>6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-74</v>
      </c>
      <c r="F26" s="98">
        <v>7</v>
      </c>
      <c r="G26" s="10">
        <f>F26*2.5</f>
        <v>17.5</v>
      </c>
      <c r="H26" s="9">
        <f>E26+G26</f>
        <v>-56.5</v>
      </c>
      <c r="I26" s="28">
        <v>4</v>
      </c>
      <c r="J26" s="97">
        <v>307.5</v>
      </c>
      <c r="K26" s="98">
        <v>10</v>
      </c>
      <c r="L26" s="10">
        <f>K26*2.5</f>
        <v>25</v>
      </c>
      <c r="M26" s="9">
        <f>J26+L26</f>
        <v>332.5</v>
      </c>
      <c r="N26" s="28">
        <v>10</v>
      </c>
      <c r="O26" s="21">
        <f>E26+J26</f>
        <v>233.5</v>
      </c>
      <c r="P26" s="97">
        <f>G26+L26</f>
        <v>42.5</v>
      </c>
      <c r="Q26" s="10">
        <f>H26+M26</f>
        <v>276</v>
      </c>
      <c r="R26" s="107">
        <f>I26+N26</f>
        <v>14</v>
      </c>
      <c r="S26" s="135"/>
      <c r="T26" s="108"/>
      <c r="U26" s="103">
        <f>R26+S26+T26</f>
        <v>14</v>
      </c>
    </row>
    <row r="27" spans="1:21" ht="12.75">
      <c r="A27" s="11">
        <v>24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>F27*2.5</f>
        <v>0</v>
      </c>
      <c r="H27" s="9">
        <f>E27+G27</f>
        <v>0</v>
      </c>
      <c r="I27" s="28"/>
      <c r="J27" s="97">
        <v>0</v>
      </c>
      <c r="K27" s="98">
        <v>0</v>
      </c>
      <c r="L27" s="10">
        <f>K27*2.5</f>
        <v>0</v>
      </c>
      <c r="M27" s="9">
        <f>J27+L27</f>
        <v>0</v>
      </c>
      <c r="N27" s="28"/>
      <c r="O27" s="21">
        <f>E27+J27</f>
        <v>0</v>
      </c>
      <c r="P27" s="97">
        <f>G27+L27</f>
        <v>0</v>
      </c>
      <c r="Q27" s="10">
        <f>H27+M27</f>
        <v>0</v>
      </c>
      <c r="R27" s="107">
        <f>I27+N27</f>
        <v>0</v>
      </c>
      <c r="S27" s="135"/>
      <c r="T27" s="108"/>
      <c r="U27" s="103">
        <f>R27+S27+T27</f>
        <v>0</v>
      </c>
    </row>
    <row r="28" spans="1:21" ht="12.75">
      <c r="A28" s="11">
        <v>12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-293</v>
      </c>
      <c r="F28" s="98">
        <v>53</v>
      </c>
      <c r="G28" s="10">
        <f>F28*2.5</f>
        <v>132.5</v>
      </c>
      <c r="H28" s="9">
        <f>E28+G28</f>
        <v>-160.5</v>
      </c>
      <c r="I28" s="28">
        <v>2</v>
      </c>
      <c r="J28" s="97">
        <v>-359</v>
      </c>
      <c r="K28" s="98">
        <v>12</v>
      </c>
      <c r="L28" s="10">
        <f>K28*2.5</f>
        <v>30</v>
      </c>
      <c r="M28" s="9">
        <f>J28+L28</f>
        <v>-329</v>
      </c>
      <c r="N28" s="28">
        <v>1</v>
      </c>
      <c r="O28" s="21">
        <f>E28+J28</f>
        <v>-652</v>
      </c>
      <c r="P28" s="97">
        <f>G28+L28</f>
        <v>162.5</v>
      </c>
      <c r="Q28" s="10">
        <f>H28+M28</f>
        <v>-489.5</v>
      </c>
      <c r="R28" s="107">
        <f>I28+N28</f>
        <v>3</v>
      </c>
      <c r="S28" s="135"/>
      <c r="T28" s="108"/>
      <c r="U28" s="103">
        <f>R28+S28+T28</f>
        <v>3</v>
      </c>
    </row>
    <row r="29" spans="1:21" ht="12.75">
      <c r="A29" s="11">
        <v>2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30</v>
      </c>
      <c r="F29" s="98">
        <v>57</v>
      </c>
      <c r="G29" s="10">
        <f>F29*2.5</f>
        <v>142.5</v>
      </c>
      <c r="H29" s="9">
        <f>E29+G29</f>
        <v>172.5</v>
      </c>
      <c r="I29" s="28">
        <v>7</v>
      </c>
      <c r="J29" s="97">
        <v>255</v>
      </c>
      <c r="K29" s="98">
        <v>55</v>
      </c>
      <c r="L29" s="10">
        <f>K29*2.5</f>
        <v>137.5</v>
      </c>
      <c r="M29" s="9">
        <f>J29+L29</f>
        <v>392.5</v>
      </c>
      <c r="N29" s="28">
        <v>12</v>
      </c>
      <c r="O29" s="21">
        <f>E29+J29</f>
        <v>285</v>
      </c>
      <c r="P29" s="97">
        <f>G29+L29</f>
        <v>280</v>
      </c>
      <c r="Q29" s="10">
        <f>H29+M29</f>
        <v>565</v>
      </c>
      <c r="R29" s="107">
        <f>I29+N29</f>
        <v>19</v>
      </c>
      <c r="S29" s="135">
        <v>2</v>
      </c>
      <c r="T29" s="108">
        <v>2</v>
      </c>
      <c r="U29" s="103">
        <f>R29+S29+T29</f>
        <v>23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>F30*2.5</f>
        <v>0</v>
      </c>
      <c r="H30" s="9">
        <f>E30+G30</f>
        <v>0</v>
      </c>
      <c r="I30" s="28"/>
      <c r="J30" s="97">
        <v>0</v>
      </c>
      <c r="K30" s="98">
        <v>0</v>
      </c>
      <c r="L30" s="10">
        <f>K30*2.5</f>
        <v>0</v>
      </c>
      <c r="M30" s="9">
        <f>J30+L30</f>
        <v>0</v>
      </c>
      <c r="N30" s="28"/>
      <c r="O30" s="21">
        <f>E30+J30</f>
        <v>0</v>
      </c>
      <c r="P30" s="97">
        <f>G30+L30</f>
        <v>0</v>
      </c>
      <c r="Q30" s="10">
        <f>H30+M30</f>
        <v>0</v>
      </c>
      <c r="R30" s="107">
        <f>I30+N30</f>
        <v>0</v>
      </c>
      <c r="S30" s="135"/>
      <c r="T30" s="108"/>
      <c r="U30" s="103">
        <f>R30+S30+T30</f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>F31*2.5</f>
        <v>0</v>
      </c>
      <c r="H31" s="9">
        <f>E31+G31</f>
        <v>0</v>
      </c>
      <c r="I31" s="28"/>
      <c r="J31" s="97">
        <v>0</v>
      </c>
      <c r="K31" s="98">
        <v>0</v>
      </c>
      <c r="L31" s="10">
        <f>K31*2.5</f>
        <v>0</v>
      </c>
      <c r="M31" s="9">
        <f>J31+L31</f>
        <v>0</v>
      </c>
      <c r="N31" s="28"/>
      <c r="O31" s="21">
        <f>E31+J31</f>
        <v>0</v>
      </c>
      <c r="P31" s="97">
        <f>G31+L31</f>
        <v>0</v>
      </c>
      <c r="Q31" s="10">
        <f>H31+M31</f>
        <v>0</v>
      </c>
      <c r="R31" s="107">
        <f>I31+N31</f>
        <v>0</v>
      </c>
      <c r="S31" s="135"/>
      <c r="T31" s="108"/>
      <c r="U31" s="103">
        <f>R31+S31+T31</f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>F32*2.5</f>
        <v>0</v>
      </c>
      <c r="H32" s="9">
        <f>E32+G32</f>
        <v>0</v>
      </c>
      <c r="I32" s="28"/>
      <c r="J32" s="97">
        <v>0</v>
      </c>
      <c r="K32" s="98">
        <v>0</v>
      </c>
      <c r="L32" s="10">
        <f>K32*2.5</f>
        <v>0</v>
      </c>
      <c r="M32" s="9">
        <f>J32+L32</f>
        <v>0</v>
      </c>
      <c r="N32" s="28"/>
      <c r="O32" s="21">
        <f>E32+J32</f>
        <v>0</v>
      </c>
      <c r="P32" s="97">
        <f>G32+L32</f>
        <v>0</v>
      </c>
      <c r="Q32" s="10">
        <f>H32+M32</f>
        <v>0</v>
      </c>
      <c r="R32" s="107">
        <f>I32+N32</f>
        <v>0</v>
      </c>
      <c r="S32" s="135"/>
      <c r="T32" s="108"/>
      <c r="U32" s="103">
        <f>R32+S32+T32</f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>F33*2.5</f>
        <v>0</v>
      </c>
      <c r="H33" s="9">
        <f>E33+G33</f>
        <v>0</v>
      </c>
      <c r="I33" s="28"/>
      <c r="J33" s="97">
        <v>0</v>
      </c>
      <c r="K33" s="98">
        <v>0</v>
      </c>
      <c r="L33" s="10">
        <f>K33*2.5</f>
        <v>0</v>
      </c>
      <c r="M33" s="9">
        <f>J33+L33</f>
        <v>0</v>
      </c>
      <c r="N33" s="28"/>
      <c r="O33" s="21">
        <f>E33+J33</f>
        <v>0</v>
      </c>
      <c r="P33" s="97">
        <f>G33+L33</f>
        <v>0</v>
      </c>
      <c r="Q33" s="10">
        <f>H33+M33</f>
        <v>0</v>
      </c>
      <c r="R33" s="107">
        <f>I33+N33</f>
        <v>0</v>
      </c>
      <c r="S33" s="135"/>
      <c r="T33" s="108"/>
      <c r="U33" s="103">
        <f>R33+S33+T33</f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>F34*2.5</f>
        <v>0</v>
      </c>
      <c r="H34" s="9">
        <f>E34+G34</f>
        <v>0</v>
      </c>
      <c r="I34" s="28"/>
      <c r="J34" s="97">
        <v>0</v>
      </c>
      <c r="K34" s="98">
        <v>0</v>
      </c>
      <c r="L34" s="10">
        <f>K34*2.5</f>
        <v>0</v>
      </c>
      <c r="M34" s="9">
        <f>J34+L34</f>
        <v>0</v>
      </c>
      <c r="N34" s="28"/>
      <c r="O34" s="21">
        <f>E34+J34</f>
        <v>0</v>
      </c>
      <c r="P34" s="97">
        <f>G34+L34</f>
        <v>0</v>
      </c>
      <c r="Q34" s="10">
        <f>H34+M34</f>
        <v>0</v>
      </c>
      <c r="R34" s="107">
        <f>I34+N34</f>
        <v>0</v>
      </c>
      <c r="S34" s="135"/>
      <c r="T34" s="108"/>
      <c r="U34" s="103">
        <f>R34+S34+T34</f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>F35*2.5</f>
        <v>0</v>
      </c>
      <c r="H35" s="9">
        <f>E35+G35</f>
        <v>0</v>
      </c>
      <c r="I35" s="28"/>
      <c r="J35" s="97">
        <v>0</v>
      </c>
      <c r="K35" s="98">
        <v>0</v>
      </c>
      <c r="L35" s="10">
        <f>K35*2.5</f>
        <v>0</v>
      </c>
      <c r="M35" s="9">
        <f>J35+L35</f>
        <v>0</v>
      </c>
      <c r="N35" s="28"/>
      <c r="O35" s="21">
        <f>E35+J35</f>
        <v>0</v>
      </c>
      <c r="P35" s="97">
        <f>G35+L35</f>
        <v>0</v>
      </c>
      <c r="Q35" s="10">
        <f>H35+M35</f>
        <v>0</v>
      </c>
      <c r="R35" s="107">
        <f>I35+N35</f>
        <v>0</v>
      </c>
      <c r="S35" s="135"/>
      <c r="T35" s="108"/>
      <c r="U35" s="103">
        <f>R35+S35+T35</f>
        <v>0</v>
      </c>
    </row>
    <row r="36" spans="1:21" ht="12.75">
      <c r="A36" s="1"/>
      <c r="E36" s="8">
        <f>SUM(E6:E35)</f>
        <v>0</v>
      </c>
      <c r="F36" s="8"/>
      <c r="G36" s="8">
        <f>SUM(G6:G35)</f>
        <v>1587.5</v>
      </c>
      <c r="H36" s="8"/>
      <c r="I36" s="8"/>
      <c r="J36" s="8">
        <f>SUM(J6:J35)</f>
        <v>0</v>
      </c>
      <c r="K36" s="8"/>
      <c r="L36" s="8">
        <f>SUM(L6:L35)</f>
        <v>955</v>
      </c>
      <c r="M36" s="8"/>
      <c r="N36" s="8"/>
      <c r="O36" s="8">
        <f>SUM(O6:O35)</f>
        <v>0</v>
      </c>
      <c r="P36" s="8">
        <f>SUM(P6:P35)</f>
        <v>2542.5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268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267</v>
      </c>
      <c r="C40" s="52"/>
      <c r="D40" s="52"/>
      <c r="E40" s="52"/>
      <c r="F40" s="52"/>
      <c r="H40" s="53">
        <v>60</v>
      </c>
      <c r="I40" s="202" t="s">
        <v>176</v>
      </c>
      <c r="J40" s="202"/>
      <c r="K40" s="200" t="s">
        <v>270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269</v>
      </c>
      <c r="C41" s="56"/>
      <c r="D41" s="56"/>
      <c r="E41" s="56"/>
      <c r="F41" s="56"/>
      <c r="H41" s="54">
        <v>60</v>
      </c>
      <c r="I41" s="199" t="s">
        <v>116</v>
      </c>
      <c r="J41" s="199"/>
      <c r="K41" s="201" t="s">
        <v>274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/>
      <c r="I42" s="202"/>
      <c r="J42" s="202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271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272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273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1:X35"/>
  <sheetViews>
    <sheetView showGridLines="0" zoomScale="85" zoomScaleNormal="85" workbookViewId="0" topLeftCell="A1">
      <selection activeCell="C22" sqref="C2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39783</v>
      </c>
      <c r="D4" s="27" t="s">
        <v>19</v>
      </c>
      <c r="E4" s="205" t="s">
        <v>89</v>
      </c>
      <c r="F4" s="206"/>
      <c r="G4" s="206"/>
      <c r="H4" s="206"/>
      <c r="I4" s="206"/>
      <c r="J4" s="207" t="s">
        <v>90</v>
      </c>
      <c r="K4" s="208"/>
      <c r="L4" s="208"/>
      <c r="M4" s="208"/>
      <c r="N4" s="209"/>
      <c r="O4" s="215" t="s">
        <v>88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HRÁČI!B6</f>
        <v>104</v>
      </c>
      <c r="C6" s="95" t="str">
        <f>HRÁČI!C6</f>
        <v>Vavrík  </v>
      </c>
      <c r="D6" s="96" t="str">
        <f>HRÁČI!D6</f>
        <v>Roman</v>
      </c>
      <c r="E6" s="97">
        <v>337</v>
      </c>
      <c r="F6" s="98">
        <v>25</v>
      </c>
      <c r="G6" s="99">
        <f aca="true" t="shared" si="0" ref="G6:G17">F6*2.5</f>
        <v>62.5</v>
      </c>
      <c r="H6" s="13">
        <f aca="true" t="shared" si="1" ref="H6:H17">E6+G6</f>
        <v>399.5</v>
      </c>
      <c r="I6" s="28">
        <v>12</v>
      </c>
      <c r="J6" s="97">
        <v>177</v>
      </c>
      <c r="K6" s="98">
        <v>38</v>
      </c>
      <c r="L6" s="10">
        <f aca="true" t="shared" si="2" ref="L6:L17">K6*2.5</f>
        <v>95</v>
      </c>
      <c r="M6" s="13">
        <f aca="true" t="shared" si="3" ref="M6:M17">J6+L6</f>
        <v>272</v>
      </c>
      <c r="N6" s="28">
        <v>9</v>
      </c>
      <c r="O6" s="20">
        <f aca="true" t="shared" si="4" ref="O6:O17">E6+J6</f>
        <v>514</v>
      </c>
      <c r="P6" s="100">
        <f aca="true" t="shared" si="5" ref="P6:P17">G6+L6</f>
        <v>157.5</v>
      </c>
      <c r="Q6" s="99">
        <f aca="true" t="shared" si="6" ref="Q6:Q17">H6+M6</f>
        <v>671.5</v>
      </c>
      <c r="R6" s="101">
        <f aca="true" t="shared" si="7" ref="R6:R17">I6+N6</f>
        <v>21</v>
      </c>
      <c r="S6" s="134">
        <v>3</v>
      </c>
      <c r="T6" s="102"/>
      <c r="U6" s="103">
        <f aca="true" t="shared" si="8" ref="U6:U17">R6+S6+T6</f>
        <v>24</v>
      </c>
      <c r="X6" s="26"/>
    </row>
    <row r="7" spans="1:21" ht="12.75">
      <c r="A7" s="11">
        <v>2</v>
      </c>
      <c r="B7" s="104">
        <f>HRÁČI!B26</f>
        <v>224</v>
      </c>
      <c r="C7" s="105" t="str">
        <f>HRÁČI!C26</f>
        <v>Biely</v>
      </c>
      <c r="D7" s="106" t="str">
        <f>HRÁČI!D26</f>
        <v>Peter</v>
      </c>
      <c r="E7" s="97">
        <v>30</v>
      </c>
      <c r="F7" s="98">
        <v>57</v>
      </c>
      <c r="G7" s="10">
        <f t="shared" si="0"/>
        <v>142.5</v>
      </c>
      <c r="H7" s="9">
        <f t="shared" si="1"/>
        <v>172.5</v>
      </c>
      <c r="I7" s="28">
        <v>7</v>
      </c>
      <c r="J7" s="97">
        <v>255</v>
      </c>
      <c r="K7" s="98">
        <v>55</v>
      </c>
      <c r="L7" s="10">
        <f t="shared" si="2"/>
        <v>137.5</v>
      </c>
      <c r="M7" s="9">
        <f t="shared" si="3"/>
        <v>392.5</v>
      </c>
      <c r="N7" s="28">
        <v>12</v>
      </c>
      <c r="O7" s="21">
        <f t="shared" si="4"/>
        <v>285</v>
      </c>
      <c r="P7" s="97">
        <f t="shared" si="5"/>
        <v>280</v>
      </c>
      <c r="Q7" s="10">
        <f t="shared" si="6"/>
        <v>565</v>
      </c>
      <c r="R7" s="107">
        <f t="shared" si="7"/>
        <v>19</v>
      </c>
      <c r="S7" s="135">
        <v>2</v>
      </c>
      <c r="T7" s="108">
        <v>2</v>
      </c>
      <c r="U7" s="103">
        <f t="shared" si="8"/>
        <v>23</v>
      </c>
    </row>
    <row r="8" spans="1:21" ht="12.75">
      <c r="A8" s="11">
        <v>3</v>
      </c>
      <c r="B8" s="104">
        <f>HRÁČI!B4</f>
        <v>102</v>
      </c>
      <c r="C8" s="105" t="str">
        <f>HRÁČI!C4</f>
        <v>Leskovský  </v>
      </c>
      <c r="D8" s="106" t="str">
        <f>HRÁČI!D4</f>
        <v>Roman</v>
      </c>
      <c r="E8" s="97">
        <v>209</v>
      </c>
      <c r="F8" s="98">
        <v>74</v>
      </c>
      <c r="G8" s="10">
        <f t="shared" si="0"/>
        <v>185</v>
      </c>
      <c r="H8" s="9">
        <f t="shared" si="1"/>
        <v>394</v>
      </c>
      <c r="I8" s="28">
        <v>11</v>
      </c>
      <c r="J8" s="97">
        <v>-15</v>
      </c>
      <c r="K8" s="98">
        <v>26</v>
      </c>
      <c r="L8" s="10">
        <f t="shared" si="2"/>
        <v>65</v>
      </c>
      <c r="M8" s="9">
        <f t="shared" si="3"/>
        <v>50</v>
      </c>
      <c r="N8" s="28">
        <v>6</v>
      </c>
      <c r="O8" s="21">
        <f t="shared" si="4"/>
        <v>194</v>
      </c>
      <c r="P8" s="97">
        <f t="shared" si="5"/>
        <v>250</v>
      </c>
      <c r="Q8" s="10">
        <f t="shared" si="6"/>
        <v>444</v>
      </c>
      <c r="R8" s="107">
        <f t="shared" si="7"/>
        <v>17</v>
      </c>
      <c r="S8" s="135">
        <v>1</v>
      </c>
      <c r="T8" s="108">
        <v>1</v>
      </c>
      <c r="U8" s="103">
        <f t="shared" si="8"/>
        <v>19</v>
      </c>
    </row>
    <row r="9" spans="1:21" ht="12.75">
      <c r="A9" s="11">
        <v>4</v>
      </c>
      <c r="B9" s="104">
        <f>HRÁČI!B10</f>
        <v>108</v>
      </c>
      <c r="C9" s="105" t="str">
        <f>HRÁČI!C10</f>
        <v>Vavríková</v>
      </c>
      <c r="D9" s="106" t="str">
        <f>HRÁČI!D10</f>
        <v>Lucia</v>
      </c>
      <c r="E9" s="97">
        <v>123</v>
      </c>
      <c r="F9" s="98">
        <v>34</v>
      </c>
      <c r="G9" s="10">
        <f t="shared" si="0"/>
        <v>85</v>
      </c>
      <c r="H9" s="9">
        <f t="shared" si="1"/>
        <v>208</v>
      </c>
      <c r="I9" s="28">
        <v>8</v>
      </c>
      <c r="J9" s="97">
        <v>-59</v>
      </c>
      <c r="K9" s="98">
        <v>108</v>
      </c>
      <c r="L9" s="10">
        <f t="shared" si="2"/>
        <v>270</v>
      </c>
      <c r="M9" s="9">
        <f t="shared" si="3"/>
        <v>211</v>
      </c>
      <c r="N9" s="28">
        <v>8</v>
      </c>
      <c r="O9" s="21">
        <f t="shared" si="4"/>
        <v>64</v>
      </c>
      <c r="P9" s="97">
        <f t="shared" si="5"/>
        <v>355</v>
      </c>
      <c r="Q9" s="10">
        <f t="shared" si="6"/>
        <v>419</v>
      </c>
      <c r="R9" s="107">
        <f t="shared" si="7"/>
        <v>16</v>
      </c>
      <c r="S9" s="135"/>
      <c r="T9" s="108">
        <v>3</v>
      </c>
      <c r="U9" s="103">
        <f t="shared" si="8"/>
        <v>19</v>
      </c>
    </row>
    <row r="10" spans="1:21" ht="12.75">
      <c r="A10" s="11">
        <v>5</v>
      </c>
      <c r="B10" s="104">
        <f>HRÁČI!B5</f>
        <v>103</v>
      </c>
      <c r="C10" s="105" t="str">
        <f>HRÁČI!C5</f>
        <v>Kazimír </v>
      </c>
      <c r="D10" s="106" t="str">
        <f>HRÁČI!D5</f>
        <v>Jozef</v>
      </c>
      <c r="E10" s="97">
        <v>55</v>
      </c>
      <c r="F10" s="98">
        <v>91</v>
      </c>
      <c r="G10" s="10">
        <f t="shared" si="0"/>
        <v>227.5</v>
      </c>
      <c r="H10" s="9">
        <f t="shared" si="1"/>
        <v>282.5</v>
      </c>
      <c r="I10" s="28">
        <v>9</v>
      </c>
      <c r="J10" s="97">
        <v>55</v>
      </c>
      <c r="K10" s="98">
        <v>6</v>
      </c>
      <c r="L10" s="10">
        <f t="shared" si="2"/>
        <v>15</v>
      </c>
      <c r="M10" s="9">
        <f t="shared" si="3"/>
        <v>70</v>
      </c>
      <c r="N10" s="28">
        <v>7</v>
      </c>
      <c r="O10" s="21">
        <f t="shared" si="4"/>
        <v>110</v>
      </c>
      <c r="P10" s="97">
        <f t="shared" si="5"/>
        <v>242.5</v>
      </c>
      <c r="Q10" s="10">
        <f t="shared" si="6"/>
        <v>352.5</v>
      </c>
      <c r="R10" s="107">
        <f t="shared" si="7"/>
        <v>16</v>
      </c>
      <c r="S10" s="135"/>
      <c r="T10" s="108"/>
      <c r="U10" s="103">
        <f t="shared" si="8"/>
        <v>16</v>
      </c>
    </row>
    <row r="11" spans="1:21" ht="12.75">
      <c r="A11" s="11">
        <v>6</v>
      </c>
      <c r="B11" s="104">
        <f>HRÁČI!B23</f>
        <v>121</v>
      </c>
      <c r="C11" s="105" t="str">
        <f>HRÁČI!C23</f>
        <v>Svätojánsky</v>
      </c>
      <c r="D11" s="106" t="str">
        <f>HRÁČI!D23</f>
        <v>Daniel</v>
      </c>
      <c r="E11" s="97">
        <v>-74</v>
      </c>
      <c r="F11" s="98">
        <v>7</v>
      </c>
      <c r="G11" s="10">
        <f t="shared" si="0"/>
        <v>17.5</v>
      </c>
      <c r="H11" s="9">
        <f t="shared" si="1"/>
        <v>-56.5</v>
      </c>
      <c r="I11" s="28">
        <v>4</v>
      </c>
      <c r="J11" s="97">
        <v>307.5</v>
      </c>
      <c r="K11" s="98">
        <v>10</v>
      </c>
      <c r="L11" s="10">
        <f t="shared" si="2"/>
        <v>25</v>
      </c>
      <c r="M11" s="9">
        <f t="shared" si="3"/>
        <v>332.5</v>
      </c>
      <c r="N11" s="28">
        <v>10</v>
      </c>
      <c r="O11" s="21">
        <f t="shared" si="4"/>
        <v>233.5</v>
      </c>
      <c r="P11" s="97">
        <f t="shared" si="5"/>
        <v>42.5</v>
      </c>
      <c r="Q11" s="10">
        <f t="shared" si="6"/>
        <v>276</v>
      </c>
      <c r="R11" s="107">
        <f t="shared" si="7"/>
        <v>14</v>
      </c>
      <c r="S11" s="135"/>
      <c r="T11" s="108"/>
      <c r="U11" s="103">
        <f t="shared" si="8"/>
        <v>14</v>
      </c>
    </row>
    <row r="12" spans="1:21" ht="12.75">
      <c r="A12" s="11">
        <v>7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-33</v>
      </c>
      <c r="F12" s="98">
        <v>164</v>
      </c>
      <c r="G12" s="10">
        <f t="shared" si="0"/>
        <v>410</v>
      </c>
      <c r="H12" s="9">
        <f t="shared" si="1"/>
        <v>377</v>
      </c>
      <c r="I12" s="28">
        <v>10</v>
      </c>
      <c r="J12" s="97">
        <v>-217</v>
      </c>
      <c r="K12" s="98">
        <v>41</v>
      </c>
      <c r="L12" s="10">
        <f t="shared" si="2"/>
        <v>102.5</v>
      </c>
      <c r="M12" s="9">
        <f t="shared" si="3"/>
        <v>-114.5</v>
      </c>
      <c r="N12" s="28">
        <v>4</v>
      </c>
      <c r="O12" s="21">
        <f t="shared" si="4"/>
        <v>-250</v>
      </c>
      <c r="P12" s="97">
        <f t="shared" si="5"/>
        <v>512.5</v>
      </c>
      <c r="Q12" s="10">
        <f t="shared" si="6"/>
        <v>262.5</v>
      </c>
      <c r="R12" s="107">
        <f t="shared" si="7"/>
        <v>14</v>
      </c>
      <c r="S12" s="135"/>
      <c r="T12" s="108"/>
      <c r="U12" s="103">
        <f t="shared" si="8"/>
        <v>14</v>
      </c>
    </row>
    <row r="13" spans="1:21" ht="12.75">
      <c r="A13" s="11">
        <v>8</v>
      </c>
      <c r="B13" s="104">
        <f>HRÁČI!B18</f>
        <v>116</v>
      </c>
      <c r="C13" s="105" t="str">
        <f>HRÁČI!C18</f>
        <v>Učník</v>
      </c>
      <c r="D13" s="106" t="str">
        <f>HRÁČI!D18</f>
        <v>Stanislav</v>
      </c>
      <c r="E13" s="97">
        <v>-157</v>
      </c>
      <c r="F13" s="98">
        <v>24</v>
      </c>
      <c r="G13" s="10">
        <f t="shared" si="0"/>
        <v>60</v>
      </c>
      <c r="H13" s="9">
        <f t="shared" si="1"/>
        <v>-97</v>
      </c>
      <c r="I13" s="28">
        <v>3</v>
      </c>
      <c r="J13" s="97">
        <v>231</v>
      </c>
      <c r="K13" s="98">
        <v>47</v>
      </c>
      <c r="L13" s="10">
        <f t="shared" si="2"/>
        <v>117.5</v>
      </c>
      <c r="M13" s="9">
        <f t="shared" si="3"/>
        <v>348.5</v>
      </c>
      <c r="N13" s="28">
        <v>11</v>
      </c>
      <c r="O13" s="21">
        <f t="shared" si="4"/>
        <v>74</v>
      </c>
      <c r="P13" s="97">
        <f t="shared" si="5"/>
        <v>177.5</v>
      </c>
      <c r="Q13" s="10">
        <f t="shared" si="6"/>
        <v>251.5</v>
      </c>
      <c r="R13" s="107">
        <f t="shared" si="7"/>
        <v>14</v>
      </c>
      <c r="S13" s="135"/>
      <c r="T13" s="108"/>
      <c r="U13" s="103">
        <f t="shared" si="8"/>
        <v>14</v>
      </c>
    </row>
    <row r="14" spans="1:21" ht="12.75">
      <c r="A14" s="11">
        <v>9</v>
      </c>
      <c r="B14" s="104">
        <f>HRÁČI!B16</f>
        <v>114</v>
      </c>
      <c r="C14" s="105" t="str">
        <f>HRÁČI!C16</f>
        <v>Pecov</v>
      </c>
      <c r="D14" s="106" t="str">
        <f>HRÁČI!D16</f>
        <v>Ivan</v>
      </c>
      <c r="E14" s="97">
        <v>-21</v>
      </c>
      <c r="F14" s="98">
        <v>76</v>
      </c>
      <c r="G14" s="10">
        <f t="shared" si="0"/>
        <v>190</v>
      </c>
      <c r="H14" s="9">
        <f t="shared" si="1"/>
        <v>169</v>
      </c>
      <c r="I14" s="28">
        <v>6</v>
      </c>
      <c r="J14" s="97">
        <v>-19.5</v>
      </c>
      <c r="K14" s="98">
        <v>24</v>
      </c>
      <c r="L14" s="10">
        <f t="shared" si="2"/>
        <v>60</v>
      </c>
      <c r="M14" s="9">
        <f t="shared" si="3"/>
        <v>40.5</v>
      </c>
      <c r="N14" s="28">
        <v>5</v>
      </c>
      <c r="O14" s="21">
        <f t="shared" si="4"/>
        <v>-40.5</v>
      </c>
      <c r="P14" s="97">
        <f t="shared" si="5"/>
        <v>250</v>
      </c>
      <c r="Q14" s="10">
        <f t="shared" si="6"/>
        <v>209.5</v>
      </c>
      <c r="R14" s="107">
        <f t="shared" si="7"/>
        <v>11</v>
      </c>
      <c r="S14" s="135"/>
      <c r="T14" s="108"/>
      <c r="U14" s="103">
        <f t="shared" si="8"/>
        <v>11</v>
      </c>
    </row>
    <row r="15" spans="1:21" ht="12.75">
      <c r="A15" s="11">
        <v>10</v>
      </c>
      <c r="B15" s="104">
        <f>HRÁČI!B22</f>
        <v>120</v>
      </c>
      <c r="C15" s="105" t="str">
        <f>HRÁČI!C22</f>
        <v>Urban</v>
      </c>
      <c r="D15" s="106" t="str">
        <f>HRÁČI!D22</f>
        <v>Daniel</v>
      </c>
      <c r="E15" s="97">
        <v>139</v>
      </c>
      <c r="F15" s="98">
        <v>10</v>
      </c>
      <c r="G15" s="10">
        <f t="shared" si="0"/>
        <v>25</v>
      </c>
      <c r="H15" s="9">
        <f t="shared" si="1"/>
        <v>164</v>
      </c>
      <c r="I15" s="28">
        <v>5</v>
      </c>
      <c r="J15" s="97">
        <v>-176.5</v>
      </c>
      <c r="K15" s="98">
        <v>11</v>
      </c>
      <c r="L15" s="10">
        <f t="shared" si="2"/>
        <v>27.5</v>
      </c>
      <c r="M15" s="9">
        <f t="shared" si="3"/>
        <v>-149</v>
      </c>
      <c r="N15" s="28">
        <v>3</v>
      </c>
      <c r="O15" s="21">
        <f t="shared" si="4"/>
        <v>-37.5</v>
      </c>
      <c r="P15" s="97">
        <f t="shared" si="5"/>
        <v>52.5</v>
      </c>
      <c r="Q15" s="10">
        <f t="shared" si="6"/>
        <v>15</v>
      </c>
      <c r="R15" s="107">
        <f t="shared" si="7"/>
        <v>8</v>
      </c>
      <c r="S15" s="135"/>
      <c r="T15" s="108"/>
      <c r="U15" s="103">
        <f t="shared" si="8"/>
        <v>8</v>
      </c>
    </row>
    <row r="16" spans="1:21" ht="12.75">
      <c r="A16" s="11">
        <v>11</v>
      </c>
      <c r="B16" s="104">
        <f>HRÁČI!B8</f>
        <v>106</v>
      </c>
      <c r="C16" s="105" t="str">
        <f>HRÁČI!C8</f>
        <v>Bisák </v>
      </c>
      <c r="D16" s="106" t="str">
        <f>HRÁČI!D8</f>
        <v>Viliam</v>
      </c>
      <c r="E16" s="97">
        <v>-315</v>
      </c>
      <c r="F16" s="98">
        <v>20</v>
      </c>
      <c r="G16" s="10">
        <f t="shared" si="0"/>
        <v>50</v>
      </c>
      <c r="H16" s="9">
        <f t="shared" si="1"/>
        <v>-265</v>
      </c>
      <c r="I16" s="28">
        <v>1</v>
      </c>
      <c r="J16" s="97">
        <v>-179.5</v>
      </c>
      <c r="K16" s="98">
        <v>4</v>
      </c>
      <c r="L16" s="10">
        <f t="shared" si="2"/>
        <v>10</v>
      </c>
      <c r="M16" s="9">
        <f t="shared" si="3"/>
        <v>-169.5</v>
      </c>
      <c r="N16" s="28">
        <v>2</v>
      </c>
      <c r="O16" s="21">
        <f t="shared" si="4"/>
        <v>-494.5</v>
      </c>
      <c r="P16" s="97">
        <f t="shared" si="5"/>
        <v>60</v>
      </c>
      <c r="Q16" s="10">
        <f t="shared" si="6"/>
        <v>-434.5</v>
      </c>
      <c r="R16" s="107">
        <f t="shared" si="7"/>
        <v>3</v>
      </c>
      <c r="S16" s="135"/>
      <c r="T16" s="108"/>
      <c r="U16" s="103">
        <f t="shared" si="8"/>
        <v>3</v>
      </c>
    </row>
    <row r="17" spans="1:21" ht="12.75">
      <c r="A17" s="11">
        <v>12</v>
      </c>
      <c r="B17" s="104">
        <f>HRÁČI!B25</f>
        <v>123</v>
      </c>
      <c r="C17" s="105" t="str">
        <f>HRÁČI!C25</f>
        <v>Jamečný</v>
      </c>
      <c r="D17" s="106" t="str">
        <f>HRÁČI!D25</f>
        <v>Milan</v>
      </c>
      <c r="E17" s="97">
        <v>-293</v>
      </c>
      <c r="F17" s="98">
        <v>53</v>
      </c>
      <c r="G17" s="10">
        <f t="shared" si="0"/>
        <v>132.5</v>
      </c>
      <c r="H17" s="9">
        <f t="shared" si="1"/>
        <v>-160.5</v>
      </c>
      <c r="I17" s="28">
        <v>2</v>
      </c>
      <c r="J17" s="97">
        <v>-359</v>
      </c>
      <c r="K17" s="98">
        <v>12</v>
      </c>
      <c r="L17" s="10">
        <f t="shared" si="2"/>
        <v>30</v>
      </c>
      <c r="M17" s="9">
        <f t="shared" si="3"/>
        <v>-329</v>
      </c>
      <c r="N17" s="28">
        <v>1</v>
      </c>
      <c r="O17" s="21">
        <f t="shared" si="4"/>
        <v>-652</v>
      </c>
      <c r="P17" s="97">
        <f t="shared" si="5"/>
        <v>162.5</v>
      </c>
      <c r="Q17" s="10">
        <f t="shared" si="6"/>
        <v>-489.5</v>
      </c>
      <c r="R17" s="107">
        <f t="shared" si="7"/>
        <v>3</v>
      </c>
      <c r="S17" s="135"/>
      <c r="T17" s="108"/>
      <c r="U17" s="103">
        <f t="shared" si="8"/>
        <v>3</v>
      </c>
    </row>
    <row r="18" spans="1:21" ht="12.75">
      <c r="A18" s="1"/>
      <c r="E18" s="8">
        <f>SUM(E6:E17)</f>
        <v>0</v>
      </c>
      <c r="F18" s="8"/>
      <c r="G18" s="8">
        <f>SUM(G6:G17)</f>
        <v>1587.5</v>
      </c>
      <c r="H18" s="8"/>
      <c r="I18" s="8"/>
      <c r="J18" s="8">
        <f>SUM(J6:J17)</f>
        <v>0</v>
      </c>
      <c r="K18" s="8"/>
      <c r="L18" s="8">
        <f>SUM(L6:L17)</f>
        <v>955</v>
      </c>
      <c r="M18" s="8"/>
      <c r="N18" s="8"/>
      <c r="O18" s="8">
        <f>SUM(O6:O17)</f>
        <v>0</v>
      </c>
      <c r="P18" s="8">
        <f>SUM(P6:P17)</f>
        <v>2542.5</v>
      </c>
      <c r="Q18" s="8"/>
      <c r="R18" s="8"/>
      <c r="S18" s="8"/>
      <c r="T18" s="8"/>
      <c r="U18" s="8"/>
    </row>
    <row r="19" spans="1:21" ht="13.5" customHeight="1">
      <c r="A19" s="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S19" s="1"/>
      <c r="T19" s="1"/>
      <c r="U19" s="2"/>
    </row>
    <row r="20" spans="1:21" ht="13.5" customHeight="1">
      <c r="A20" s="57" t="s">
        <v>55</v>
      </c>
      <c r="B20" s="203" t="s">
        <v>97</v>
      </c>
      <c r="C20" s="204"/>
      <c r="D20" s="204"/>
      <c r="E20" s="204"/>
      <c r="F20" s="204"/>
      <c r="H20" s="217" t="s">
        <v>56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8" t="s">
        <v>58</v>
      </c>
      <c r="B21" s="56" t="s">
        <v>268</v>
      </c>
      <c r="C21" s="56"/>
      <c r="D21" s="56"/>
      <c r="E21" s="56"/>
      <c r="F21" s="56"/>
      <c r="H21" s="55" t="s">
        <v>35</v>
      </c>
      <c r="I21" s="216" t="s">
        <v>68</v>
      </c>
      <c r="J21" s="216"/>
      <c r="K21" s="213" t="s">
        <v>57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9" t="s">
        <v>59</v>
      </c>
      <c r="B22" s="52" t="s">
        <v>267</v>
      </c>
      <c r="C22" s="52"/>
      <c r="D22" s="52"/>
      <c r="E22" s="52"/>
      <c r="F22" s="52"/>
      <c r="H22" s="53">
        <v>60</v>
      </c>
      <c r="I22" s="202" t="s">
        <v>176</v>
      </c>
      <c r="J22" s="202"/>
      <c r="K22" s="200" t="s">
        <v>270</v>
      </c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58" t="s">
        <v>60</v>
      </c>
      <c r="B23" s="56" t="s">
        <v>269</v>
      </c>
      <c r="C23" s="56"/>
      <c r="D23" s="56"/>
      <c r="E23" s="56"/>
      <c r="F23" s="56"/>
      <c r="H23" s="54">
        <v>60</v>
      </c>
      <c r="I23" s="199" t="s">
        <v>116</v>
      </c>
      <c r="J23" s="199"/>
      <c r="K23" s="201" t="s">
        <v>274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9" t="s">
        <v>61</v>
      </c>
      <c r="B24" s="52"/>
      <c r="C24" s="52"/>
      <c r="D24" s="52"/>
      <c r="E24" s="52"/>
      <c r="F24" s="52"/>
      <c r="H24" s="53"/>
      <c r="I24" s="202"/>
      <c r="J24" s="202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2"/>
      <c r="H25" s="54"/>
      <c r="I25" s="199"/>
      <c r="J25" s="199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7" t="s">
        <v>55</v>
      </c>
      <c r="B26" s="203" t="s">
        <v>98</v>
      </c>
      <c r="C26" s="204"/>
      <c r="D26" s="204"/>
      <c r="E26" s="204"/>
      <c r="F26" s="204"/>
      <c r="H26" s="53"/>
      <c r="I26" s="202"/>
      <c r="J26" s="202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58</v>
      </c>
      <c r="B27" s="56" t="s">
        <v>271</v>
      </c>
      <c r="C27" s="56"/>
      <c r="D27" s="56"/>
      <c r="E27" s="56"/>
      <c r="F27" s="56"/>
      <c r="H27" s="54"/>
      <c r="I27" s="199"/>
      <c r="J27" s="199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59</v>
      </c>
      <c r="B28" s="52" t="s">
        <v>272</v>
      </c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58" t="s">
        <v>60</v>
      </c>
      <c r="B29" s="56" t="s">
        <v>273</v>
      </c>
      <c r="C29" s="56"/>
      <c r="D29" s="56"/>
      <c r="E29" s="56"/>
      <c r="F29" s="56"/>
      <c r="H29" s="54"/>
      <c r="I29" s="199"/>
      <c r="J29" s="199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9" t="s">
        <v>61</v>
      </c>
      <c r="B30" s="52"/>
      <c r="C30" s="52"/>
      <c r="D30" s="52"/>
      <c r="E30" s="52"/>
      <c r="F30" s="52"/>
      <c r="H30" s="53"/>
      <c r="I30" s="202"/>
      <c r="J30" s="20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I29:J29"/>
    <mergeCell ref="K29:U29"/>
    <mergeCell ref="K25:U25"/>
    <mergeCell ref="I26:J26"/>
    <mergeCell ref="K26:U26"/>
    <mergeCell ref="I27:J27"/>
    <mergeCell ref="K27:U27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3"/>
  <dimension ref="A1:AI52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6.57421875" style="31" customWidth="1"/>
    <col min="2" max="2" width="13.28125" style="32" customWidth="1"/>
    <col min="3" max="3" width="9.57421875" style="32" customWidth="1"/>
    <col min="4" max="4" width="6.28125" style="166" hidden="1" customWidth="1"/>
    <col min="5" max="5" width="4.421875" style="50" customWidth="1"/>
    <col min="6" max="6" width="6.28125" style="50" hidden="1" customWidth="1"/>
    <col min="7" max="7" width="4.421875" style="50" customWidth="1"/>
    <col min="8" max="8" width="6.28125" style="50" hidden="1" customWidth="1"/>
    <col min="9" max="9" width="4.421875" style="50" customWidth="1"/>
    <col min="10" max="10" width="6.28125" style="50" hidden="1" customWidth="1"/>
    <col min="11" max="11" width="4.421875" style="50" customWidth="1"/>
    <col min="12" max="12" width="6.28125" style="50" hidden="1" customWidth="1"/>
    <col min="13" max="13" width="4.421875" style="50" customWidth="1"/>
    <col min="14" max="14" width="6.28125" style="50" hidden="1" customWidth="1"/>
    <col min="15" max="15" width="4.421875" style="50" customWidth="1"/>
    <col min="16" max="16" width="6.28125" style="50" hidden="1" customWidth="1"/>
    <col min="17" max="17" width="4.421875" style="50" customWidth="1"/>
    <col min="18" max="18" width="6.28125" style="50" hidden="1" customWidth="1"/>
    <col min="19" max="19" width="4.421875" style="50" customWidth="1"/>
    <col min="20" max="20" width="6.28125" style="50" hidden="1" customWidth="1"/>
    <col min="21" max="21" width="4.421875" style="50" customWidth="1"/>
    <col min="22" max="22" width="6.28125" style="50" hidden="1" customWidth="1"/>
    <col min="23" max="23" width="4.421875" style="50" customWidth="1"/>
    <col min="24" max="24" width="6.28125" style="50" hidden="1" customWidth="1"/>
    <col min="25" max="25" width="4.421875" style="50" customWidth="1"/>
    <col min="26" max="26" width="6.28125" style="50" hidden="1" customWidth="1"/>
    <col min="27" max="27" width="4.421875" style="50" customWidth="1"/>
    <col min="28" max="28" width="8.8515625" style="29" customWidth="1"/>
    <col min="29" max="29" width="8.421875" style="51" customWidth="1"/>
    <col min="30" max="30" width="9.140625" style="35" customWidth="1"/>
    <col min="31" max="31" width="9.140625" style="29" customWidth="1"/>
    <col min="32" max="34" width="9.140625" style="35" customWidth="1"/>
    <col min="35" max="16384" width="9.140625" style="29" customWidth="1"/>
  </cols>
  <sheetData>
    <row r="1" spans="1:31" ht="25.5" customHeight="1">
      <c r="A1" s="66" t="s">
        <v>35</v>
      </c>
      <c r="B1" s="219" t="s">
        <v>49</v>
      </c>
      <c r="C1" s="219"/>
      <c r="D1" s="219"/>
      <c r="E1" s="220"/>
      <c r="F1" s="220"/>
      <c r="G1" s="220" t="s">
        <v>50</v>
      </c>
      <c r="H1" s="141"/>
      <c r="I1" s="152" t="s">
        <v>69</v>
      </c>
      <c r="J1" s="152"/>
      <c r="K1" s="153"/>
      <c r="L1" s="153"/>
      <c r="M1" s="154"/>
      <c r="N1" s="154"/>
      <c r="O1" s="155"/>
      <c r="P1" s="155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E1" s="34"/>
    </row>
    <row r="2" spans="1:31" ht="19.5" customHeight="1">
      <c r="A2" s="115"/>
      <c r="B2" s="116"/>
      <c r="C2" s="117"/>
      <c r="D2" s="36" t="s">
        <v>45</v>
      </c>
      <c r="E2" s="36" t="s">
        <v>45</v>
      </c>
      <c r="F2" s="30" t="s">
        <v>36</v>
      </c>
      <c r="G2" s="30" t="s">
        <v>36</v>
      </c>
      <c r="H2" s="30" t="s">
        <v>37</v>
      </c>
      <c r="I2" s="30" t="s">
        <v>37</v>
      </c>
      <c r="J2" s="30" t="s">
        <v>38</v>
      </c>
      <c r="K2" s="30" t="s">
        <v>38</v>
      </c>
      <c r="L2" s="30" t="s">
        <v>39</v>
      </c>
      <c r="M2" s="30" t="s">
        <v>39</v>
      </c>
      <c r="N2" s="30" t="s">
        <v>40</v>
      </c>
      <c r="O2" s="30" t="s">
        <v>40</v>
      </c>
      <c r="P2" s="30" t="s">
        <v>41</v>
      </c>
      <c r="Q2" s="30" t="s">
        <v>41</v>
      </c>
      <c r="R2" s="30" t="s">
        <v>42</v>
      </c>
      <c r="S2" s="30" t="s">
        <v>42</v>
      </c>
      <c r="T2" s="30" t="s">
        <v>43</v>
      </c>
      <c r="U2" s="30" t="s">
        <v>43</v>
      </c>
      <c r="V2" s="30" t="s">
        <v>44</v>
      </c>
      <c r="W2" s="48" t="s">
        <v>44</v>
      </c>
      <c r="X2" s="30" t="s">
        <v>94</v>
      </c>
      <c r="Y2" s="30" t="s">
        <v>94</v>
      </c>
      <c r="Z2" s="30" t="s">
        <v>95</v>
      </c>
      <c r="AA2" s="48" t="s">
        <v>95</v>
      </c>
      <c r="AB2" s="157"/>
      <c r="AC2" s="49"/>
      <c r="AE2" s="35"/>
    </row>
    <row r="3" spans="1:31" ht="21" customHeight="1">
      <c r="A3" s="118" t="s">
        <v>3</v>
      </c>
      <c r="B3" s="221" t="s">
        <v>4</v>
      </c>
      <c r="C3" s="222"/>
      <c r="D3" s="158" t="s">
        <v>51</v>
      </c>
      <c r="E3" s="158" t="s">
        <v>35</v>
      </c>
      <c r="F3" s="159" t="s">
        <v>51</v>
      </c>
      <c r="G3" s="159" t="s">
        <v>35</v>
      </c>
      <c r="H3" s="158" t="s">
        <v>51</v>
      </c>
      <c r="I3" s="158" t="s">
        <v>35</v>
      </c>
      <c r="J3" s="159" t="s">
        <v>51</v>
      </c>
      <c r="K3" s="159" t="s">
        <v>35</v>
      </c>
      <c r="L3" s="158" t="s">
        <v>51</v>
      </c>
      <c r="M3" s="158" t="s">
        <v>35</v>
      </c>
      <c r="N3" s="159" t="s">
        <v>51</v>
      </c>
      <c r="O3" s="159" t="s">
        <v>35</v>
      </c>
      <c r="P3" s="158" t="s">
        <v>51</v>
      </c>
      <c r="Q3" s="158" t="s">
        <v>35</v>
      </c>
      <c r="R3" s="159" t="s">
        <v>51</v>
      </c>
      <c r="S3" s="159" t="s">
        <v>35</v>
      </c>
      <c r="T3" s="158" t="s">
        <v>51</v>
      </c>
      <c r="U3" s="158" t="s">
        <v>35</v>
      </c>
      <c r="V3" s="159" t="s">
        <v>51</v>
      </c>
      <c r="W3" s="173" t="s">
        <v>35</v>
      </c>
      <c r="X3" s="174" t="s">
        <v>51</v>
      </c>
      <c r="Y3" s="174" t="s">
        <v>35</v>
      </c>
      <c r="Z3" s="159" t="s">
        <v>51</v>
      </c>
      <c r="AA3" s="160" t="s">
        <v>35</v>
      </c>
      <c r="AB3" s="161" t="s">
        <v>51</v>
      </c>
      <c r="AC3" s="162" t="s">
        <v>35</v>
      </c>
      <c r="AD3" s="37"/>
      <c r="AE3" s="35"/>
    </row>
    <row r="4" spans="1:35" ht="15" customHeight="1">
      <c r="A4" s="119">
        <f>HRÁČI!B4</f>
        <v>102</v>
      </c>
      <c r="B4" s="120" t="str">
        <f>HRÁČI!C4</f>
        <v>Leskovský  </v>
      </c>
      <c r="C4" s="121" t="str">
        <f>HRÁČI!D4</f>
        <v>Roman</v>
      </c>
      <c r="D4" s="163">
        <f>I!O7</f>
        <v>-326</v>
      </c>
      <c r="E4" s="163">
        <f>I!P7/2.5</f>
        <v>109</v>
      </c>
      <c r="F4" s="44">
        <f>'II'!O7</f>
        <v>511</v>
      </c>
      <c r="G4" s="44">
        <f>'II'!P7/2.5</f>
        <v>143</v>
      </c>
      <c r="H4" s="43">
        <f>III!O7</f>
        <v>-995.5</v>
      </c>
      <c r="I4" s="43">
        <f>III!P7/2.5</f>
        <v>81</v>
      </c>
      <c r="J4" s="44">
        <f>'IV'!O7</f>
        <v>515.5</v>
      </c>
      <c r="K4" s="44">
        <f>'IV'!P7/2.5</f>
        <v>72</v>
      </c>
      <c r="L4" s="43">
        <f>V!O7</f>
        <v>-59.5</v>
      </c>
      <c r="M4" s="43">
        <f>V!P7/2.5</f>
        <v>216</v>
      </c>
      <c r="N4" s="44">
        <f>VI!O7</f>
        <v>482.5</v>
      </c>
      <c r="O4" s="44">
        <f>VI!P7/2.5</f>
        <v>168</v>
      </c>
      <c r="P4" s="43">
        <f>VII!O7</f>
        <v>-76</v>
      </c>
      <c r="Q4" s="43">
        <f>VII!P7/2.5</f>
        <v>61</v>
      </c>
      <c r="R4" s="44">
        <f>VIII!O7</f>
        <v>237</v>
      </c>
      <c r="S4" s="44">
        <f>VIII!P7/2.5</f>
        <v>143</v>
      </c>
      <c r="T4" s="43">
        <f>IX!O7</f>
        <v>353.5</v>
      </c>
      <c r="U4" s="43">
        <f>IX!P7/2.5</f>
        <v>100</v>
      </c>
      <c r="V4" s="44">
        <f>X!O7</f>
        <v>510.5</v>
      </c>
      <c r="W4" s="44">
        <f>X!P7/2.5</f>
        <v>186</v>
      </c>
      <c r="X4" s="43">
        <f>XI!O7</f>
        <v>26</v>
      </c>
      <c r="Y4" s="43">
        <f>XI!P7/2.5</f>
        <v>104</v>
      </c>
      <c r="Z4" s="44">
        <f>XII!O7</f>
        <v>194</v>
      </c>
      <c r="AA4" s="44">
        <f>XII!P7/2.5</f>
        <v>100</v>
      </c>
      <c r="AB4" s="164">
        <f>D4+F4+H4+J4+L4+N4+P4+R4+T4+V4+X4+Z4</f>
        <v>1373</v>
      </c>
      <c r="AC4" s="165">
        <f>E4+G4+I4+K4+M4+O4+Q4+S4+U4+W4+Y4+AA4</f>
        <v>1483</v>
      </c>
      <c r="AE4" s="35"/>
      <c r="AI4" s="38"/>
    </row>
    <row r="5" spans="1:35" ht="15" customHeight="1">
      <c r="A5" s="119">
        <f>HRÁČI!B5</f>
        <v>103</v>
      </c>
      <c r="B5" s="120" t="str">
        <f>HRÁČI!C5</f>
        <v>Kazimír </v>
      </c>
      <c r="C5" s="121" t="str">
        <f>HRÁČI!D5</f>
        <v>Jozef</v>
      </c>
      <c r="D5" s="163">
        <f>I!O8</f>
        <v>183.5</v>
      </c>
      <c r="E5" s="163">
        <f>I!P8/2.5</f>
        <v>152</v>
      </c>
      <c r="F5" s="44">
        <f>'II'!O8</f>
        <v>187.5</v>
      </c>
      <c r="G5" s="44">
        <f>'II'!P8/2.5</f>
        <v>102</v>
      </c>
      <c r="H5" s="43">
        <f>III!O8</f>
        <v>43.5</v>
      </c>
      <c r="I5" s="43">
        <f>III!P8/2.5</f>
        <v>70</v>
      </c>
      <c r="J5" s="44">
        <f>'IV'!O8</f>
        <v>207.5</v>
      </c>
      <c r="K5" s="44">
        <f>'IV'!P8/2.5</f>
        <v>58</v>
      </c>
      <c r="L5" s="43">
        <f>V!O8</f>
        <v>768</v>
      </c>
      <c r="M5" s="43">
        <f>V!P8/2.5</f>
        <v>95</v>
      </c>
      <c r="N5" s="44">
        <f>VI!O8</f>
        <v>205</v>
      </c>
      <c r="O5" s="44">
        <f>VI!P8/2.5</f>
        <v>202</v>
      </c>
      <c r="P5" s="43">
        <f>VII!O8</f>
        <v>-141.5</v>
      </c>
      <c r="Q5" s="43">
        <f>VII!P8/2.5</f>
        <v>0</v>
      </c>
      <c r="R5" s="44">
        <f>VIII!O8</f>
        <v>155.5</v>
      </c>
      <c r="S5" s="44">
        <f>VIII!P8/2.5</f>
        <v>4</v>
      </c>
      <c r="T5" s="43">
        <f>IX!O8</f>
        <v>-337.5</v>
      </c>
      <c r="U5" s="43">
        <f>IX!P8/2.5</f>
        <v>45</v>
      </c>
      <c r="V5" s="44">
        <f>X!O8</f>
        <v>442</v>
      </c>
      <c r="W5" s="44">
        <f>X!P8/2.5</f>
        <v>97</v>
      </c>
      <c r="X5" s="43">
        <f>XI!O8</f>
        <v>136</v>
      </c>
      <c r="Y5" s="43">
        <f>XI!P8/2.5</f>
        <v>67</v>
      </c>
      <c r="Z5" s="44">
        <f>XII!O8</f>
        <v>110</v>
      </c>
      <c r="AA5" s="44">
        <f>XII!P8/2.5</f>
        <v>97</v>
      </c>
      <c r="AB5" s="164">
        <f>D5+F5+H5+J5+L5+N5+P5+R5+T5+V5+X5+Z5</f>
        <v>1959.5</v>
      </c>
      <c r="AC5" s="165">
        <f>E5+G5+I5+K5+M5+O5+Q5+S5+U5+W5+Y5+AA5</f>
        <v>989</v>
      </c>
      <c r="AE5" s="35"/>
      <c r="AI5" s="38"/>
    </row>
    <row r="6" spans="1:35" ht="15" customHeight="1">
      <c r="A6" s="119">
        <f>HRÁČI!B26</f>
        <v>224</v>
      </c>
      <c r="B6" s="120" t="str">
        <f>HRÁČI!C26</f>
        <v>Biely</v>
      </c>
      <c r="C6" s="121" t="str">
        <f>HRÁČI!D26</f>
        <v>Peter</v>
      </c>
      <c r="D6" s="163">
        <f>I!O29</f>
        <v>0</v>
      </c>
      <c r="E6" s="163">
        <f>I!P29/2.5</f>
        <v>0</v>
      </c>
      <c r="F6" s="44">
        <f>'II'!O29</f>
        <v>0</v>
      </c>
      <c r="G6" s="44">
        <f>'II'!P29/2.5</f>
        <v>0</v>
      </c>
      <c r="H6" s="43">
        <f>III!O29</f>
        <v>0</v>
      </c>
      <c r="I6" s="43">
        <f>III!P29/2.5</f>
        <v>0</v>
      </c>
      <c r="J6" s="44">
        <f>'IV'!O29</f>
        <v>0</v>
      </c>
      <c r="K6" s="44">
        <f>'IV'!P29/2.5</f>
        <v>0</v>
      </c>
      <c r="L6" s="43">
        <f>V!O29</f>
        <v>137</v>
      </c>
      <c r="M6" s="43">
        <f>V!P29/2.5</f>
        <v>228</v>
      </c>
      <c r="N6" s="44">
        <f>VI!O29</f>
        <v>143</v>
      </c>
      <c r="O6" s="44">
        <f>VI!P29/2.5</f>
        <v>203</v>
      </c>
      <c r="P6" s="43">
        <f>VII!O29</f>
        <v>740.5</v>
      </c>
      <c r="Q6" s="43">
        <f>VII!P29/2.5</f>
        <v>68</v>
      </c>
      <c r="R6" s="44">
        <f>VIII!O29</f>
        <v>0</v>
      </c>
      <c r="S6" s="44">
        <f>VIII!P29/2.5</f>
        <v>0</v>
      </c>
      <c r="T6" s="43">
        <f>IX!O29</f>
        <v>186</v>
      </c>
      <c r="U6" s="43">
        <f>IX!P29/2.5</f>
        <v>183</v>
      </c>
      <c r="V6" s="44">
        <f>X!O29</f>
        <v>0</v>
      </c>
      <c r="W6" s="44">
        <f>X!P29/2.5</f>
        <v>0</v>
      </c>
      <c r="X6" s="43">
        <f>XI!O29</f>
        <v>113</v>
      </c>
      <c r="Y6" s="43">
        <f>XI!P29/2.5</f>
        <v>108</v>
      </c>
      <c r="Z6" s="44">
        <f>XII!O29</f>
        <v>285</v>
      </c>
      <c r="AA6" s="44">
        <f>XII!P29/2.5</f>
        <v>112</v>
      </c>
      <c r="AB6" s="164">
        <f>D6+F6+H6+J6+L6+N6+P6+R6+T6+V6+X6+Z6</f>
        <v>1604.5</v>
      </c>
      <c r="AC6" s="165">
        <f>E6+G6+I6+K6+M6+O6+Q6+S6+U6+W6+Y6+AA6</f>
        <v>902</v>
      </c>
      <c r="AE6" s="35"/>
      <c r="AI6" s="38"/>
    </row>
    <row r="7" spans="1:35" ht="15" customHeight="1">
      <c r="A7" s="119">
        <f>HRÁČI!B21</f>
        <v>119</v>
      </c>
      <c r="B7" s="120" t="str">
        <f>HRÁČI!C21</f>
        <v>Češek</v>
      </c>
      <c r="C7" s="121" t="str">
        <f>HRÁČI!D21</f>
        <v>Ján</v>
      </c>
      <c r="D7" s="163">
        <f>I!O24</f>
        <v>0</v>
      </c>
      <c r="E7" s="163">
        <f>I!P24/2.5</f>
        <v>0</v>
      </c>
      <c r="F7" s="44">
        <f>'II'!O24</f>
        <v>245</v>
      </c>
      <c r="G7" s="44">
        <f>'II'!P24/2.5</f>
        <v>52</v>
      </c>
      <c r="H7" s="43">
        <f>III!O24</f>
        <v>0</v>
      </c>
      <c r="I7" s="43">
        <f>III!P24/2.5</f>
        <v>0</v>
      </c>
      <c r="J7" s="44">
        <f>'IV'!O24</f>
        <v>678.5</v>
      </c>
      <c r="K7" s="44">
        <f>'IV'!P24/2.5</f>
        <v>138</v>
      </c>
      <c r="L7" s="43">
        <f>V!O24</f>
        <v>-73.5</v>
      </c>
      <c r="M7" s="43">
        <f>V!P24/2.5</f>
        <v>160</v>
      </c>
      <c r="N7" s="44">
        <f>VI!O24</f>
        <v>-123</v>
      </c>
      <c r="O7" s="44">
        <f>VI!P24/2.5</f>
        <v>189</v>
      </c>
      <c r="P7" s="43">
        <f>VII!O24</f>
        <v>0</v>
      </c>
      <c r="Q7" s="43">
        <f>VII!P24/2.5</f>
        <v>0</v>
      </c>
      <c r="R7" s="44">
        <f>VIII!O24</f>
        <v>0</v>
      </c>
      <c r="S7" s="44">
        <f>VIII!P24/2.5</f>
        <v>0</v>
      </c>
      <c r="T7" s="43">
        <f>IX!O24</f>
        <v>0</v>
      </c>
      <c r="U7" s="43">
        <f>IX!P24/2.5</f>
        <v>0</v>
      </c>
      <c r="V7" s="44">
        <f>X!O24</f>
        <v>0</v>
      </c>
      <c r="W7" s="44">
        <f>X!P24/2.5</f>
        <v>0</v>
      </c>
      <c r="X7" s="43">
        <f>XI!O24</f>
        <v>0</v>
      </c>
      <c r="Y7" s="43">
        <f>XI!P24/2.5</f>
        <v>0</v>
      </c>
      <c r="Z7" s="44">
        <f>XII!O24</f>
        <v>0</v>
      </c>
      <c r="AA7" s="44">
        <f>XII!P24/2.5</f>
        <v>0</v>
      </c>
      <c r="AB7" s="164">
        <f>D7+F7+H7+J7+L7+N7+P7+R7+T7+V7+X7+Z7</f>
        <v>727</v>
      </c>
      <c r="AC7" s="165">
        <f>E7+G7+I7+K7+M7+O7+Q7+S7+U7+W7+Y7+AA7</f>
        <v>539</v>
      </c>
      <c r="AE7" s="35"/>
      <c r="AF7" s="39"/>
      <c r="AI7" s="39"/>
    </row>
    <row r="8" spans="1:35" ht="15" customHeight="1">
      <c r="A8" s="119">
        <f>HRÁČI!B10</f>
        <v>108</v>
      </c>
      <c r="B8" s="120" t="str">
        <f>HRÁČI!C10</f>
        <v>Vavríková</v>
      </c>
      <c r="C8" s="121" t="str">
        <f>HRÁČI!D10</f>
        <v>Lucia</v>
      </c>
      <c r="D8" s="163">
        <f>I!O13</f>
        <v>-31</v>
      </c>
      <c r="E8" s="163">
        <f>I!P13/2.5</f>
        <v>20</v>
      </c>
      <c r="F8" s="44">
        <f>'II'!O13</f>
        <v>-201</v>
      </c>
      <c r="G8" s="44">
        <f>'II'!P13/2.5</f>
        <v>37</v>
      </c>
      <c r="H8" s="43">
        <f>III!O13</f>
        <v>125</v>
      </c>
      <c r="I8" s="43">
        <f>III!P13/2.5</f>
        <v>96</v>
      </c>
      <c r="J8" s="44">
        <f>'IV'!O13</f>
        <v>0</v>
      </c>
      <c r="K8" s="44">
        <f>'IV'!P13/2.5</f>
        <v>0</v>
      </c>
      <c r="L8" s="43">
        <f>V!O13</f>
        <v>323</v>
      </c>
      <c r="M8" s="43">
        <f>V!P13/2.5</f>
        <v>10</v>
      </c>
      <c r="N8" s="44">
        <f>VI!O13</f>
        <v>-159</v>
      </c>
      <c r="O8" s="44">
        <f>VI!P13/2.5</f>
        <v>69</v>
      </c>
      <c r="P8" s="43">
        <f>VII!O13</f>
        <v>325.5</v>
      </c>
      <c r="Q8" s="43">
        <f>VII!P13/2.5</f>
        <v>20</v>
      </c>
      <c r="R8" s="44">
        <f>VIII!O13</f>
        <v>-132.5</v>
      </c>
      <c r="S8" s="44">
        <f>VIII!P13/2.5</f>
        <v>80</v>
      </c>
      <c r="T8" s="43">
        <f>IX!O13</f>
        <v>243.5</v>
      </c>
      <c r="U8" s="43">
        <f>IX!P13/2.5</f>
        <v>6</v>
      </c>
      <c r="V8" s="44">
        <f>X!O13</f>
        <v>27</v>
      </c>
      <c r="W8" s="44">
        <f>X!P13/2.5</f>
        <v>33</v>
      </c>
      <c r="X8" s="43">
        <f>XI!O13</f>
        <v>182.5</v>
      </c>
      <c r="Y8" s="43">
        <f>XI!P13/2.5</f>
        <v>24</v>
      </c>
      <c r="Z8" s="44">
        <f>XII!O13</f>
        <v>64</v>
      </c>
      <c r="AA8" s="44">
        <f>XII!P13/2.5</f>
        <v>142</v>
      </c>
      <c r="AB8" s="164">
        <f>D8+F8+H8+J8+L8+N8+P8+R8+T8+V8+X8+Z8</f>
        <v>767</v>
      </c>
      <c r="AC8" s="165">
        <f>E8+G8+I8+K8+M8+O8+Q8+S8+U8+W8+Y8+AA8</f>
        <v>537</v>
      </c>
      <c r="AE8" s="35"/>
      <c r="AF8" s="40"/>
      <c r="AI8" s="39"/>
    </row>
    <row r="9" spans="1:35" ht="15" customHeight="1">
      <c r="A9" s="119">
        <f>HRÁČI!B23</f>
        <v>121</v>
      </c>
      <c r="B9" s="120" t="str">
        <f>HRÁČI!C23</f>
        <v>Svätojánsky</v>
      </c>
      <c r="C9" s="121" t="str">
        <f>HRÁČI!D23</f>
        <v>Daniel</v>
      </c>
      <c r="D9" s="163">
        <f>I!O26</f>
        <v>0</v>
      </c>
      <c r="E9" s="163">
        <f>I!P26/2.5</f>
        <v>0</v>
      </c>
      <c r="F9" s="44">
        <f>'II'!O26</f>
        <v>49</v>
      </c>
      <c r="G9" s="44">
        <f>'II'!P26/2.5</f>
        <v>70</v>
      </c>
      <c r="H9" s="43">
        <f>III!O26</f>
        <v>434</v>
      </c>
      <c r="I9" s="43">
        <f>III!P26/2.5</f>
        <v>153</v>
      </c>
      <c r="J9" s="44">
        <f>'IV'!O26</f>
        <v>0</v>
      </c>
      <c r="K9" s="44">
        <f>'IV'!P26/2.5</f>
        <v>0</v>
      </c>
      <c r="L9" s="43">
        <f>V!O26</f>
        <v>694.5</v>
      </c>
      <c r="M9" s="43">
        <f>V!P26/2.5</f>
        <v>126</v>
      </c>
      <c r="N9" s="44">
        <f>VI!O26</f>
        <v>-109</v>
      </c>
      <c r="O9" s="44">
        <f>VI!P26/2.5</f>
        <v>43</v>
      </c>
      <c r="P9" s="43">
        <f>VII!O26</f>
        <v>18</v>
      </c>
      <c r="Q9" s="43">
        <f>VII!P26/2.5</f>
        <v>76</v>
      </c>
      <c r="R9" s="44">
        <f>VIII!O26</f>
        <v>0</v>
      </c>
      <c r="S9" s="44">
        <f>VIII!P26/2.5</f>
        <v>0</v>
      </c>
      <c r="T9" s="43">
        <f>IX!O26</f>
        <v>0</v>
      </c>
      <c r="U9" s="43">
        <f>IX!P26/2.5</f>
        <v>0</v>
      </c>
      <c r="V9" s="44">
        <f>X!O26</f>
        <v>0</v>
      </c>
      <c r="W9" s="44">
        <f>X!P26/2.5</f>
        <v>0</v>
      </c>
      <c r="X9" s="43">
        <f>XI!O26</f>
        <v>-397.5</v>
      </c>
      <c r="Y9" s="43">
        <f>XI!P26/2.5</f>
        <v>24</v>
      </c>
      <c r="Z9" s="44">
        <f>XII!O26</f>
        <v>233.5</v>
      </c>
      <c r="AA9" s="44">
        <f>XII!P26/2.5</f>
        <v>17</v>
      </c>
      <c r="AB9" s="164">
        <f>D9+F9+H9+J9+L9+N9+P9+R9+T9+V9+X9+Z9</f>
        <v>922.5</v>
      </c>
      <c r="AC9" s="165">
        <f>E9+G9+I9+K9+M9+O9+Q9+S9+U9+W9+Y9+AA9</f>
        <v>509</v>
      </c>
      <c r="AE9" s="35"/>
      <c r="AF9" s="40"/>
      <c r="AI9" s="39"/>
    </row>
    <row r="10" spans="1:35" ht="15" customHeight="1">
      <c r="A10" s="119">
        <f>HRÁČI!B22</f>
        <v>120</v>
      </c>
      <c r="B10" s="120" t="str">
        <f>HRÁČI!C22</f>
        <v>Urban</v>
      </c>
      <c r="C10" s="121" t="str">
        <f>HRÁČI!D22</f>
        <v>Daniel</v>
      </c>
      <c r="D10" s="163">
        <f>I!O25</f>
        <v>0</v>
      </c>
      <c r="E10" s="163">
        <f>I!P25/2.5</f>
        <v>0</v>
      </c>
      <c r="F10" s="44">
        <f>'II'!O25</f>
        <v>39.5</v>
      </c>
      <c r="G10" s="44">
        <f>'II'!P25/2.5</f>
        <v>48</v>
      </c>
      <c r="H10" s="43">
        <f>III!O25</f>
        <v>-18</v>
      </c>
      <c r="I10" s="43">
        <f>III!P25/2.5</f>
        <v>67</v>
      </c>
      <c r="J10" s="44">
        <f>'IV'!O25</f>
        <v>0</v>
      </c>
      <c r="K10" s="44">
        <f>'IV'!P25/2.5</f>
        <v>0</v>
      </c>
      <c r="L10" s="43">
        <f>V!O25</f>
        <v>116</v>
      </c>
      <c r="M10" s="43">
        <f>V!P25/2.5</f>
        <v>108</v>
      </c>
      <c r="N10" s="44">
        <f>VI!O25</f>
        <v>0</v>
      </c>
      <c r="O10" s="44">
        <f>VI!P25/2.5</f>
        <v>0</v>
      </c>
      <c r="P10" s="43">
        <f>VII!O25</f>
        <v>0</v>
      </c>
      <c r="Q10" s="43">
        <f>VII!P25/2.5</f>
        <v>0</v>
      </c>
      <c r="R10" s="44">
        <f>VIII!O25</f>
        <v>0</v>
      </c>
      <c r="S10" s="44">
        <f>VIII!P25/2.5</f>
        <v>0</v>
      </c>
      <c r="T10" s="43">
        <f>IX!O25</f>
        <v>0</v>
      </c>
      <c r="U10" s="43">
        <f>IX!P25/2.5</f>
        <v>0</v>
      </c>
      <c r="V10" s="44">
        <f>X!O25</f>
        <v>293</v>
      </c>
      <c r="W10" s="44">
        <f>X!P25/2.5</f>
        <v>100</v>
      </c>
      <c r="X10" s="43">
        <f>XI!O25</f>
        <v>-196</v>
      </c>
      <c r="Y10" s="43">
        <f>XI!P25/2.5</f>
        <v>117</v>
      </c>
      <c r="Z10" s="44">
        <f>XII!O25</f>
        <v>-37.5</v>
      </c>
      <c r="AA10" s="44">
        <f>XII!P25/2.5</f>
        <v>21</v>
      </c>
      <c r="AB10" s="164">
        <f>D10+F10+H10+J10+L10+N10+P10+R10+T10+V10+X10+Z10</f>
        <v>197</v>
      </c>
      <c r="AC10" s="165">
        <f>E10+G10+I10+K10+M10+O10+Q10+S10+U10+W10+Y10+AA10</f>
        <v>461</v>
      </c>
      <c r="AE10" s="35"/>
      <c r="AF10" s="40"/>
      <c r="AI10" s="39"/>
    </row>
    <row r="11" spans="1:35" ht="15" customHeight="1">
      <c r="A11" s="119">
        <f>HRÁČI!B7</f>
        <v>105</v>
      </c>
      <c r="B11" s="120" t="str">
        <f>HRÁČI!C7</f>
        <v>Vavrík  </v>
      </c>
      <c r="C11" s="121" t="str">
        <f>HRÁČI!D7</f>
        <v>Ivan</v>
      </c>
      <c r="D11" s="163">
        <f>I!O10</f>
        <v>0</v>
      </c>
      <c r="E11" s="163">
        <f>I!P10/2.5</f>
        <v>0</v>
      </c>
      <c r="F11" s="44">
        <f>'II'!O10</f>
        <v>0</v>
      </c>
      <c r="G11" s="44">
        <f>'II'!P10/2.5</f>
        <v>0</v>
      </c>
      <c r="H11" s="43">
        <f>III!O10</f>
        <v>0</v>
      </c>
      <c r="I11" s="43">
        <f>III!P10/2.5</f>
        <v>0</v>
      </c>
      <c r="J11" s="44">
        <f>'IV'!O10</f>
        <v>0</v>
      </c>
      <c r="K11" s="44">
        <f>'IV'!P10/2.5</f>
        <v>0</v>
      </c>
      <c r="L11" s="43">
        <f>V!O10</f>
        <v>0</v>
      </c>
      <c r="M11" s="43">
        <f>V!P10/2.5</f>
        <v>0</v>
      </c>
      <c r="N11" s="44">
        <f>VI!O10</f>
        <v>0</v>
      </c>
      <c r="O11" s="44">
        <f>VI!P10/2.5</f>
        <v>0</v>
      </c>
      <c r="P11" s="43">
        <f>VII!O10</f>
        <v>0</v>
      </c>
      <c r="Q11" s="43">
        <f>VII!P10/2.5</f>
        <v>0</v>
      </c>
      <c r="R11" s="44">
        <f>VIII!O10</f>
        <v>0</v>
      </c>
      <c r="S11" s="44">
        <f>VIII!P10/2.5</f>
        <v>0</v>
      </c>
      <c r="T11" s="43">
        <f>IX!O10</f>
        <v>0</v>
      </c>
      <c r="U11" s="43">
        <f>IX!P10/2.5</f>
        <v>0</v>
      </c>
      <c r="V11" s="44">
        <f>X!O10</f>
        <v>0</v>
      </c>
      <c r="W11" s="44">
        <f>X!P10/2.5</f>
        <v>0</v>
      </c>
      <c r="X11" s="43">
        <f>XI!O10</f>
        <v>0</v>
      </c>
      <c r="Y11" s="43">
        <f>XI!P10/2.5</f>
        <v>0</v>
      </c>
      <c r="Z11" s="44">
        <f>XII!O10</f>
        <v>0</v>
      </c>
      <c r="AA11" s="44">
        <f>XII!P10/2.5</f>
        <v>0</v>
      </c>
      <c r="AB11" s="164">
        <f>D11+F11+H11+J11+L11+N11+P11+R11+T11+V11+X11+Z11</f>
        <v>0</v>
      </c>
      <c r="AC11" s="165">
        <f>E11+G11+I11+K11+M11+O11+Q11+S11+U11+W11+Y11+AA11</f>
        <v>0</v>
      </c>
      <c r="AE11" s="35"/>
      <c r="AF11" s="40"/>
      <c r="AI11" s="39"/>
    </row>
    <row r="12" spans="1:35" ht="15" customHeight="1">
      <c r="A12" s="119">
        <f>HRÁČI!B11</f>
        <v>109</v>
      </c>
      <c r="B12" s="120" t="str">
        <f>HRÁČI!C11</f>
        <v>Andraščíková  </v>
      </c>
      <c r="C12" s="121" t="str">
        <f>HRÁČI!D11</f>
        <v>Beáta</v>
      </c>
      <c r="D12" s="163">
        <f>I!O14</f>
        <v>0</v>
      </c>
      <c r="E12" s="163">
        <f>I!P14/2.5</f>
        <v>0</v>
      </c>
      <c r="F12" s="44">
        <f>'II'!O14</f>
        <v>0</v>
      </c>
      <c r="G12" s="44">
        <f>'II'!P14/2.5</f>
        <v>0</v>
      </c>
      <c r="H12" s="43">
        <f>III!O14</f>
        <v>0</v>
      </c>
      <c r="I12" s="43">
        <f>III!P14/2.5</f>
        <v>0</v>
      </c>
      <c r="J12" s="44">
        <f>'IV'!O14</f>
        <v>0</v>
      </c>
      <c r="K12" s="44">
        <f>'IV'!P14/2.5</f>
        <v>0</v>
      </c>
      <c r="L12" s="43">
        <f>V!O14</f>
        <v>0</v>
      </c>
      <c r="M12" s="43">
        <f>V!P14/2.5</f>
        <v>0</v>
      </c>
      <c r="N12" s="44">
        <f>VI!O14</f>
        <v>0</v>
      </c>
      <c r="O12" s="44">
        <f>VI!P14/2.5</f>
        <v>0</v>
      </c>
      <c r="P12" s="43">
        <f>VII!O14</f>
        <v>0</v>
      </c>
      <c r="Q12" s="43">
        <f>VII!P14/2.5</f>
        <v>0</v>
      </c>
      <c r="R12" s="44">
        <f>VIII!O14</f>
        <v>0</v>
      </c>
      <c r="S12" s="44">
        <f>VIII!P14/2.5</f>
        <v>0</v>
      </c>
      <c r="T12" s="43">
        <f>IX!O14</f>
        <v>0</v>
      </c>
      <c r="U12" s="43">
        <f>IX!P14/2.5</f>
        <v>0</v>
      </c>
      <c r="V12" s="44">
        <f>X!O14</f>
        <v>0</v>
      </c>
      <c r="W12" s="44">
        <f>X!P14/2.5</f>
        <v>0</v>
      </c>
      <c r="X12" s="43">
        <f>XI!O14</f>
        <v>0</v>
      </c>
      <c r="Y12" s="43">
        <f>XI!P14/2.5</f>
        <v>0</v>
      </c>
      <c r="Z12" s="44">
        <f>XII!O14</f>
        <v>0</v>
      </c>
      <c r="AA12" s="44">
        <f>XII!P14/2.5</f>
        <v>0</v>
      </c>
      <c r="AB12" s="164">
        <f>D12+F12+H12+J12+L12+N12+P12+R12+T12+V12+X12+Z12</f>
        <v>0</v>
      </c>
      <c r="AC12" s="165">
        <f>E12+G12+I12+K12+M12+O12+Q12+S12+U12+W12+Y12+AA12</f>
        <v>0</v>
      </c>
      <c r="AE12" s="35"/>
      <c r="AF12" s="40"/>
      <c r="AI12" s="39"/>
    </row>
    <row r="13" spans="1:35" ht="15" customHeight="1">
      <c r="A13" s="119">
        <f>HRÁČI!B12</f>
        <v>110</v>
      </c>
      <c r="B13" s="120" t="str">
        <f>HRÁČI!C12</f>
        <v>Andraščík</v>
      </c>
      <c r="C13" s="121" t="str">
        <f>HRÁČI!D12</f>
        <v>Michal</v>
      </c>
      <c r="D13" s="163">
        <f>I!O15</f>
        <v>0</v>
      </c>
      <c r="E13" s="163">
        <f>I!P15/2.5</f>
        <v>0</v>
      </c>
      <c r="F13" s="44">
        <f>'II'!O15</f>
        <v>0</v>
      </c>
      <c r="G13" s="44">
        <f>'II'!P15/2.5</f>
        <v>0</v>
      </c>
      <c r="H13" s="43">
        <f>III!O15</f>
        <v>0</v>
      </c>
      <c r="I13" s="43">
        <f>III!P15/2.5</f>
        <v>0</v>
      </c>
      <c r="J13" s="44">
        <f>'IV'!O15</f>
        <v>0</v>
      </c>
      <c r="K13" s="44">
        <f>'IV'!P15/2.5</f>
        <v>0</v>
      </c>
      <c r="L13" s="43">
        <f>V!O15</f>
        <v>0</v>
      </c>
      <c r="M13" s="43">
        <f>V!P15/2.5</f>
        <v>0</v>
      </c>
      <c r="N13" s="44">
        <f>VI!O15</f>
        <v>0</v>
      </c>
      <c r="O13" s="44">
        <f>VI!P15/2.5</f>
        <v>0</v>
      </c>
      <c r="P13" s="43">
        <f>VII!O15</f>
        <v>0</v>
      </c>
      <c r="Q13" s="43">
        <f>VII!P15/2.5</f>
        <v>0</v>
      </c>
      <c r="R13" s="44">
        <f>VIII!O15</f>
        <v>0</v>
      </c>
      <c r="S13" s="44">
        <f>VIII!P15/2.5</f>
        <v>0</v>
      </c>
      <c r="T13" s="43">
        <f>IX!O15</f>
        <v>0</v>
      </c>
      <c r="U13" s="43">
        <f>IX!P15/2.5</f>
        <v>0</v>
      </c>
      <c r="V13" s="44">
        <f>X!O15</f>
        <v>0</v>
      </c>
      <c r="W13" s="44">
        <f>X!P15/2.5</f>
        <v>0</v>
      </c>
      <c r="X13" s="43">
        <f>XI!O15</f>
        <v>0</v>
      </c>
      <c r="Y13" s="43">
        <f>XI!P15/2.5</f>
        <v>0</v>
      </c>
      <c r="Z13" s="44">
        <f>XII!O15</f>
        <v>0</v>
      </c>
      <c r="AA13" s="44">
        <f>XII!P15/2.5</f>
        <v>0</v>
      </c>
      <c r="AB13" s="164">
        <f>D13+F13+H13+J13+L13+N13+P13+R13+T13+V13+X13+Z13</f>
        <v>0</v>
      </c>
      <c r="AC13" s="165">
        <f>E13+G13+I13+K13+M13+O13+Q13+S13+U13+W13+Y13+AA13</f>
        <v>0</v>
      </c>
      <c r="AE13" s="35"/>
      <c r="AF13" s="40"/>
      <c r="AI13" s="39"/>
    </row>
    <row r="14" spans="1:35" ht="15" customHeight="1">
      <c r="A14" s="119">
        <f>HRÁČI!B13</f>
        <v>111</v>
      </c>
      <c r="B14" s="120" t="str">
        <f>HRÁČI!C13</f>
        <v>Andraščíková  </v>
      </c>
      <c r="C14" s="121" t="str">
        <f>HRÁČI!D13</f>
        <v>Katarína</v>
      </c>
      <c r="D14" s="163">
        <f>I!O16</f>
        <v>0</v>
      </c>
      <c r="E14" s="163">
        <f>I!P16/2.5</f>
        <v>0</v>
      </c>
      <c r="F14" s="44">
        <f>'II'!O16</f>
        <v>0</v>
      </c>
      <c r="G14" s="44">
        <f>'II'!P16/2.5</f>
        <v>0</v>
      </c>
      <c r="H14" s="43">
        <f>III!O16</f>
        <v>0</v>
      </c>
      <c r="I14" s="43">
        <f>III!P16/2.5</f>
        <v>0</v>
      </c>
      <c r="J14" s="44">
        <f>'IV'!O16</f>
        <v>0</v>
      </c>
      <c r="K14" s="44">
        <f>'IV'!P16/2.5</f>
        <v>0</v>
      </c>
      <c r="L14" s="43">
        <f>V!O16</f>
        <v>0</v>
      </c>
      <c r="M14" s="43">
        <f>V!P16/2.5</f>
        <v>0</v>
      </c>
      <c r="N14" s="44">
        <f>VI!O16</f>
        <v>0</v>
      </c>
      <c r="O14" s="44">
        <f>VI!P16/2.5</f>
        <v>0</v>
      </c>
      <c r="P14" s="43">
        <f>VII!O16</f>
        <v>0</v>
      </c>
      <c r="Q14" s="43">
        <f>VII!P16/2.5</f>
        <v>0</v>
      </c>
      <c r="R14" s="44">
        <f>VIII!O16</f>
        <v>0</v>
      </c>
      <c r="S14" s="44">
        <f>VIII!P16/2.5</f>
        <v>0</v>
      </c>
      <c r="T14" s="43">
        <f>IX!O16</f>
        <v>0</v>
      </c>
      <c r="U14" s="43">
        <f>IX!P16/2.5</f>
        <v>0</v>
      </c>
      <c r="V14" s="44">
        <f>X!O16</f>
        <v>0</v>
      </c>
      <c r="W14" s="44">
        <f>X!P16/2.5</f>
        <v>0</v>
      </c>
      <c r="X14" s="43">
        <f>XI!O16</f>
        <v>0</v>
      </c>
      <c r="Y14" s="43">
        <f>XI!P16/2.5</f>
        <v>0</v>
      </c>
      <c r="Z14" s="44">
        <f>XII!O16</f>
        <v>0</v>
      </c>
      <c r="AA14" s="44">
        <f>XII!P16/2.5</f>
        <v>0</v>
      </c>
      <c r="AB14" s="164">
        <f>D14+F14+H14+J14+L14+N14+P14+R14+T14+V14+X14+Z14</f>
        <v>0</v>
      </c>
      <c r="AC14" s="165">
        <f>E14+G14+I14+K14+M14+O14+Q14+S14+U14+W14+Y14+AA14</f>
        <v>0</v>
      </c>
      <c r="AE14" s="35"/>
      <c r="AF14" s="29"/>
      <c r="AI14" s="39"/>
    </row>
    <row r="15" spans="1:35" ht="15" customHeight="1">
      <c r="A15" s="119">
        <f>HRÁČI!B19</f>
        <v>117</v>
      </c>
      <c r="B15" s="120" t="str">
        <f>HRÁČI!C19</f>
        <v>Vlčko</v>
      </c>
      <c r="C15" s="121" t="str">
        <f>HRÁČI!D19</f>
        <v>Miroslav</v>
      </c>
      <c r="D15" s="163">
        <f>I!O22</f>
        <v>0</v>
      </c>
      <c r="E15" s="163">
        <f>I!P22/2.5</f>
        <v>0</v>
      </c>
      <c r="F15" s="44">
        <f>'II'!O22</f>
        <v>0</v>
      </c>
      <c r="G15" s="44">
        <f>'II'!P22/2.5</f>
        <v>0</v>
      </c>
      <c r="H15" s="43">
        <f>III!O22</f>
        <v>0</v>
      </c>
      <c r="I15" s="43">
        <f>III!P22/2.5</f>
        <v>0</v>
      </c>
      <c r="J15" s="44">
        <f>'IV'!O22</f>
        <v>0</v>
      </c>
      <c r="K15" s="44">
        <f>'IV'!P22/2.5</f>
        <v>0</v>
      </c>
      <c r="L15" s="43">
        <f>V!O22</f>
        <v>0</v>
      </c>
      <c r="M15" s="43">
        <f>V!P22/2.5</f>
        <v>0</v>
      </c>
      <c r="N15" s="44">
        <f>VI!O22</f>
        <v>0</v>
      </c>
      <c r="O15" s="44">
        <f>VI!P22/2.5</f>
        <v>0</v>
      </c>
      <c r="P15" s="43">
        <f>VII!O22</f>
        <v>0</v>
      </c>
      <c r="Q15" s="43">
        <f>VII!P22/2.5</f>
        <v>0</v>
      </c>
      <c r="R15" s="44">
        <f>VIII!O22</f>
        <v>0</v>
      </c>
      <c r="S15" s="44">
        <f>VIII!P22/2.5</f>
        <v>0</v>
      </c>
      <c r="T15" s="43">
        <f>IX!O22</f>
        <v>0</v>
      </c>
      <c r="U15" s="43">
        <f>IX!P22/2.5</f>
        <v>0</v>
      </c>
      <c r="V15" s="44">
        <f>X!O22</f>
        <v>0</v>
      </c>
      <c r="W15" s="44">
        <f>X!P22/2.5</f>
        <v>0</v>
      </c>
      <c r="X15" s="43">
        <f>XI!O22</f>
        <v>0</v>
      </c>
      <c r="Y15" s="43">
        <f>XI!P22/2.5</f>
        <v>0</v>
      </c>
      <c r="Z15" s="44">
        <f>XII!O22</f>
        <v>0</v>
      </c>
      <c r="AA15" s="44">
        <f>XII!P22/2.5</f>
        <v>0</v>
      </c>
      <c r="AB15" s="164">
        <f>D15+F15+H15+J15+L15+N15+P15+R15+T15+V15+X15+Z15</f>
        <v>0</v>
      </c>
      <c r="AC15" s="165">
        <f>E15+G15+I15+K15+M15+O15+Q15+S15+U15+W15+Y15+AA15</f>
        <v>0</v>
      </c>
      <c r="AE15" s="35"/>
      <c r="AF15" s="29"/>
      <c r="AI15" s="39"/>
    </row>
    <row r="16" spans="1:35" ht="15" customHeight="1">
      <c r="A16" s="119">
        <f>HRÁČI!B20</f>
        <v>118</v>
      </c>
      <c r="B16" s="120" t="str">
        <f>HRÁČI!C20</f>
        <v>Stadtrucker </v>
      </c>
      <c r="C16" s="121" t="str">
        <f>HRÁČI!D20</f>
        <v>Fedor</v>
      </c>
      <c r="D16" s="163">
        <f>I!O23</f>
        <v>0</v>
      </c>
      <c r="E16" s="163">
        <f>I!P23/2.5</f>
        <v>0</v>
      </c>
      <c r="F16" s="44">
        <f>'II'!O23</f>
        <v>0</v>
      </c>
      <c r="G16" s="44">
        <f>'II'!P23/2.5</f>
        <v>0</v>
      </c>
      <c r="H16" s="43">
        <f>III!O23</f>
        <v>0</v>
      </c>
      <c r="I16" s="43">
        <f>III!P23/2.5</f>
        <v>0</v>
      </c>
      <c r="J16" s="44">
        <f>'IV'!O23</f>
        <v>0</v>
      </c>
      <c r="K16" s="44">
        <f>'IV'!P23/2.5</f>
        <v>0</v>
      </c>
      <c r="L16" s="43">
        <f>V!O23</f>
        <v>0</v>
      </c>
      <c r="M16" s="43">
        <f>V!P23/2.5</f>
        <v>0</v>
      </c>
      <c r="N16" s="44">
        <f>VI!O23</f>
        <v>0</v>
      </c>
      <c r="O16" s="44">
        <f>VI!P23/2.5</f>
        <v>0</v>
      </c>
      <c r="P16" s="43">
        <f>VII!O23</f>
        <v>0</v>
      </c>
      <c r="Q16" s="43">
        <f>VII!P23/2.5</f>
        <v>0</v>
      </c>
      <c r="R16" s="44">
        <f>VIII!O23</f>
        <v>0</v>
      </c>
      <c r="S16" s="44">
        <f>VIII!P23/2.5</f>
        <v>0</v>
      </c>
      <c r="T16" s="43">
        <f>IX!O23</f>
        <v>0</v>
      </c>
      <c r="U16" s="43">
        <f>IX!P23/2.5</f>
        <v>0</v>
      </c>
      <c r="V16" s="44">
        <f>X!O23</f>
        <v>0</v>
      </c>
      <c r="W16" s="44">
        <f>X!P23/2.5</f>
        <v>0</v>
      </c>
      <c r="X16" s="43">
        <f>XI!O23</f>
        <v>0</v>
      </c>
      <c r="Y16" s="43">
        <f>XI!P23/2.5</f>
        <v>0</v>
      </c>
      <c r="Z16" s="44">
        <f>XII!O23</f>
        <v>0</v>
      </c>
      <c r="AA16" s="44">
        <f>XII!P23/2.5</f>
        <v>0</v>
      </c>
      <c r="AB16" s="164">
        <f>D16+F16+H16+J16+L16+N16+P16+R16+T16+V16+X16+Z16</f>
        <v>0</v>
      </c>
      <c r="AC16" s="165">
        <f>E16+G16+I16+K16+M16+O16+Q16+S16+U16+W16+Y16+AA16</f>
        <v>0</v>
      </c>
      <c r="AE16" s="35"/>
      <c r="AI16" s="39"/>
    </row>
    <row r="17" spans="1:35" ht="15" customHeight="1">
      <c r="A17" s="119">
        <f>HRÁČI!B27</f>
        <v>125</v>
      </c>
      <c r="B17" s="120">
        <f>HRÁČI!C27</f>
        <v>0</v>
      </c>
      <c r="C17" s="121">
        <f>HRÁČI!D27</f>
        <v>0</v>
      </c>
      <c r="D17" s="163">
        <f>I!O30</f>
        <v>0</v>
      </c>
      <c r="E17" s="163">
        <f>I!P30/2.5</f>
        <v>0</v>
      </c>
      <c r="F17" s="44">
        <f>'II'!O30</f>
        <v>0</v>
      </c>
      <c r="G17" s="44">
        <f>'II'!P30/2.5</f>
        <v>0</v>
      </c>
      <c r="H17" s="43">
        <f>III!O30</f>
        <v>0</v>
      </c>
      <c r="I17" s="43">
        <f>III!P30/2.5</f>
        <v>0</v>
      </c>
      <c r="J17" s="44">
        <f>'IV'!O30</f>
        <v>0</v>
      </c>
      <c r="K17" s="44">
        <f>'IV'!P30/2.5</f>
        <v>0</v>
      </c>
      <c r="L17" s="43">
        <f>V!O30</f>
        <v>0</v>
      </c>
      <c r="M17" s="43">
        <f>V!P30/2.5</f>
        <v>0</v>
      </c>
      <c r="N17" s="44">
        <f>VI!O30</f>
        <v>0</v>
      </c>
      <c r="O17" s="44">
        <f>VI!P30/2.5</f>
        <v>0</v>
      </c>
      <c r="P17" s="43">
        <f>VII!O30</f>
        <v>0</v>
      </c>
      <c r="Q17" s="43">
        <f>VII!P30/2.5</f>
        <v>0</v>
      </c>
      <c r="R17" s="44">
        <f>VIII!O30</f>
        <v>0</v>
      </c>
      <c r="S17" s="44">
        <f>VIII!P30/2.5</f>
        <v>0</v>
      </c>
      <c r="T17" s="43">
        <f>IX!O30</f>
        <v>0</v>
      </c>
      <c r="U17" s="43">
        <f>IX!P30/2.5</f>
        <v>0</v>
      </c>
      <c r="V17" s="44">
        <f>X!O30</f>
        <v>0</v>
      </c>
      <c r="W17" s="44">
        <f>X!P30/2.5</f>
        <v>0</v>
      </c>
      <c r="X17" s="43">
        <f>XI!O30</f>
        <v>0</v>
      </c>
      <c r="Y17" s="43">
        <f>XI!P30/2.5</f>
        <v>0</v>
      </c>
      <c r="Z17" s="44">
        <f>XII!O30</f>
        <v>0</v>
      </c>
      <c r="AA17" s="44">
        <f>XII!P30/2.5</f>
        <v>0</v>
      </c>
      <c r="AB17" s="164">
        <f>D17+F17+H17+J17+L17+N17+P17+R17+T17+V17+X17+Z17</f>
        <v>0</v>
      </c>
      <c r="AC17" s="165">
        <f>E17+G17+I17+K17+M17+O17+Q17+S17+U17+W17+Y17+AA17</f>
        <v>0</v>
      </c>
      <c r="AE17" s="35"/>
      <c r="AI17" s="39"/>
    </row>
    <row r="18" spans="1:35" ht="15" customHeight="1">
      <c r="A18" s="119">
        <f>HRÁČI!B28</f>
        <v>126</v>
      </c>
      <c r="B18" s="120">
        <f>HRÁČI!C28</f>
        <v>0</v>
      </c>
      <c r="C18" s="121">
        <f>HRÁČI!D28</f>
        <v>0</v>
      </c>
      <c r="D18" s="163">
        <f>I!O31</f>
        <v>0</v>
      </c>
      <c r="E18" s="163">
        <f>I!P31/2.5</f>
        <v>0</v>
      </c>
      <c r="F18" s="44">
        <f>'II'!O31</f>
        <v>0</v>
      </c>
      <c r="G18" s="44">
        <f>'II'!P31/2.5</f>
        <v>0</v>
      </c>
      <c r="H18" s="43">
        <f>III!O31</f>
        <v>0</v>
      </c>
      <c r="I18" s="43">
        <f>III!P31/2.5</f>
        <v>0</v>
      </c>
      <c r="J18" s="44">
        <f>'IV'!O31</f>
        <v>0</v>
      </c>
      <c r="K18" s="44">
        <f>'IV'!P31/2.5</f>
        <v>0</v>
      </c>
      <c r="L18" s="43">
        <f>V!O31</f>
        <v>0</v>
      </c>
      <c r="M18" s="43">
        <f>V!P31/2.5</f>
        <v>0</v>
      </c>
      <c r="N18" s="44">
        <f>VI!O31</f>
        <v>0</v>
      </c>
      <c r="O18" s="44">
        <f>VI!P31/2.5</f>
        <v>0</v>
      </c>
      <c r="P18" s="43">
        <f>VII!O31</f>
        <v>0</v>
      </c>
      <c r="Q18" s="43">
        <f>VII!P31/2.5</f>
        <v>0</v>
      </c>
      <c r="R18" s="44">
        <f>VIII!O31</f>
        <v>0</v>
      </c>
      <c r="S18" s="44">
        <f>VIII!P31/2.5</f>
        <v>0</v>
      </c>
      <c r="T18" s="43">
        <f>IX!O31</f>
        <v>0</v>
      </c>
      <c r="U18" s="43">
        <f>IX!P31/2.5</f>
        <v>0</v>
      </c>
      <c r="V18" s="44">
        <f>X!O31</f>
        <v>0</v>
      </c>
      <c r="W18" s="44">
        <f>X!P31/2.5</f>
        <v>0</v>
      </c>
      <c r="X18" s="43">
        <f>XI!O31</f>
        <v>0</v>
      </c>
      <c r="Y18" s="43">
        <f>XI!P31/2.5</f>
        <v>0</v>
      </c>
      <c r="Z18" s="44">
        <f>XII!O31</f>
        <v>0</v>
      </c>
      <c r="AA18" s="44">
        <f>XII!P31/2.5</f>
        <v>0</v>
      </c>
      <c r="AB18" s="164">
        <f>D18+F18+H18+J18+L18+N18+P18+R18+T18+V18+X18+Z18</f>
        <v>0</v>
      </c>
      <c r="AC18" s="165">
        <f>E18+G18+I18+K18+M18+O18+Q18+S18+U18+W18+Y18+AA18</f>
        <v>0</v>
      </c>
      <c r="AE18" s="35"/>
      <c r="AI18" s="39"/>
    </row>
    <row r="19" spans="1:35" ht="15" customHeight="1">
      <c r="A19" s="119">
        <f>HRÁČI!B29</f>
        <v>127</v>
      </c>
      <c r="B19" s="120">
        <f>HRÁČI!C29</f>
        <v>0</v>
      </c>
      <c r="C19" s="121">
        <f>HRÁČI!D29</f>
        <v>0</v>
      </c>
      <c r="D19" s="163">
        <f>I!O32</f>
        <v>0</v>
      </c>
      <c r="E19" s="163">
        <f>I!P32/2.5</f>
        <v>0</v>
      </c>
      <c r="F19" s="44">
        <f>'II'!O32</f>
        <v>0</v>
      </c>
      <c r="G19" s="44">
        <f>'II'!P32/2.5</f>
        <v>0</v>
      </c>
      <c r="H19" s="43">
        <f>III!O32</f>
        <v>0</v>
      </c>
      <c r="I19" s="43">
        <f>III!P32/2.5</f>
        <v>0</v>
      </c>
      <c r="J19" s="44">
        <f>'IV'!O32</f>
        <v>0</v>
      </c>
      <c r="K19" s="44">
        <f>'IV'!P32/2.5</f>
        <v>0</v>
      </c>
      <c r="L19" s="43">
        <f>V!O32</f>
        <v>0</v>
      </c>
      <c r="M19" s="43">
        <f>V!P32/2.5</f>
        <v>0</v>
      </c>
      <c r="N19" s="44">
        <f>VI!O32</f>
        <v>0</v>
      </c>
      <c r="O19" s="44">
        <f>VI!P32/2.5</f>
        <v>0</v>
      </c>
      <c r="P19" s="43">
        <f>VII!O32</f>
        <v>0</v>
      </c>
      <c r="Q19" s="43">
        <f>VII!P32/2.5</f>
        <v>0</v>
      </c>
      <c r="R19" s="44">
        <f>VIII!O32</f>
        <v>0</v>
      </c>
      <c r="S19" s="44">
        <f>VIII!P32/2.5</f>
        <v>0</v>
      </c>
      <c r="T19" s="43">
        <f>IX!O32</f>
        <v>0</v>
      </c>
      <c r="U19" s="43">
        <f>IX!P32/2.5</f>
        <v>0</v>
      </c>
      <c r="V19" s="44">
        <f>X!O32</f>
        <v>0</v>
      </c>
      <c r="W19" s="44">
        <f>X!P32/2.5</f>
        <v>0</v>
      </c>
      <c r="X19" s="43">
        <f>XI!O32</f>
        <v>0</v>
      </c>
      <c r="Y19" s="43">
        <f>XI!P32/2.5</f>
        <v>0</v>
      </c>
      <c r="Z19" s="44">
        <f>XII!O32</f>
        <v>0</v>
      </c>
      <c r="AA19" s="44">
        <f>XII!P32/2.5</f>
        <v>0</v>
      </c>
      <c r="AB19" s="164">
        <f>D19+F19+H19+J19+L19+N19+P19+R19+T19+V19+X19+Z19</f>
        <v>0</v>
      </c>
      <c r="AC19" s="165">
        <f>E19+G19+I19+K19+M19+O19+Q19+S19+U19+W19+Y19+AA19</f>
        <v>0</v>
      </c>
      <c r="AE19" s="35"/>
      <c r="AI19" s="39"/>
    </row>
    <row r="20" spans="1:35" ht="15" customHeight="1">
      <c r="A20" s="119">
        <f>HRÁČI!B30</f>
        <v>128</v>
      </c>
      <c r="B20" s="120">
        <f>HRÁČI!C30</f>
        <v>0</v>
      </c>
      <c r="C20" s="121">
        <f>HRÁČI!D30</f>
        <v>0</v>
      </c>
      <c r="D20" s="163">
        <f>I!O33</f>
        <v>0</v>
      </c>
      <c r="E20" s="163">
        <f>I!P33/2.5</f>
        <v>0</v>
      </c>
      <c r="F20" s="44">
        <f>'II'!O33</f>
        <v>0</v>
      </c>
      <c r="G20" s="44">
        <f>'II'!P33/2.5</f>
        <v>0</v>
      </c>
      <c r="H20" s="43">
        <f>III!O33</f>
        <v>0</v>
      </c>
      <c r="I20" s="43">
        <f>III!P33/2.5</f>
        <v>0</v>
      </c>
      <c r="J20" s="44">
        <f>'IV'!O33</f>
        <v>0</v>
      </c>
      <c r="K20" s="44">
        <f>'IV'!P33/2.5</f>
        <v>0</v>
      </c>
      <c r="L20" s="43">
        <f>V!O33</f>
        <v>0</v>
      </c>
      <c r="M20" s="43">
        <f>V!P33/2.5</f>
        <v>0</v>
      </c>
      <c r="N20" s="44">
        <f>VI!O33</f>
        <v>0</v>
      </c>
      <c r="O20" s="44">
        <f>VI!P33/2.5</f>
        <v>0</v>
      </c>
      <c r="P20" s="43">
        <f>VII!O33</f>
        <v>0</v>
      </c>
      <c r="Q20" s="43">
        <f>VII!P33/2.5</f>
        <v>0</v>
      </c>
      <c r="R20" s="44">
        <f>VIII!O33</f>
        <v>0</v>
      </c>
      <c r="S20" s="44">
        <f>VIII!P33/2.5</f>
        <v>0</v>
      </c>
      <c r="T20" s="43">
        <f>IX!O33</f>
        <v>0</v>
      </c>
      <c r="U20" s="43">
        <f>IX!P33/2.5</f>
        <v>0</v>
      </c>
      <c r="V20" s="44">
        <f>X!O33</f>
        <v>0</v>
      </c>
      <c r="W20" s="44">
        <f>X!P33/2.5</f>
        <v>0</v>
      </c>
      <c r="X20" s="43">
        <f>XI!O33</f>
        <v>0</v>
      </c>
      <c r="Y20" s="43">
        <f>XI!P33/2.5</f>
        <v>0</v>
      </c>
      <c r="Z20" s="44">
        <f>XII!O33</f>
        <v>0</v>
      </c>
      <c r="AA20" s="44">
        <f>XII!P33/2.5</f>
        <v>0</v>
      </c>
      <c r="AB20" s="164">
        <f>D20+F20+H20+J20+L20+N20+P20+R20+T20+V20+X20+Z20</f>
        <v>0</v>
      </c>
      <c r="AC20" s="165">
        <f>E20+G20+I20+K20+M20+O20+Q20+S20+U20+W20+Y20+AA20</f>
        <v>0</v>
      </c>
      <c r="AE20" s="35"/>
      <c r="AI20" s="39"/>
    </row>
    <row r="21" spans="1:35" ht="15" customHeight="1">
      <c r="A21" s="119">
        <f>HRÁČI!B31</f>
        <v>129</v>
      </c>
      <c r="B21" s="120">
        <f>HRÁČI!C31</f>
        <v>0</v>
      </c>
      <c r="C21" s="121">
        <f>HRÁČI!D31</f>
        <v>0</v>
      </c>
      <c r="D21" s="163">
        <f>I!O34</f>
        <v>0</v>
      </c>
      <c r="E21" s="163">
        <f>I!P34/2.5</f>
        <v>0</v>
      </c>
      <c r="F21" s="44">
        <f>'II'!O34</f>
        <v>0</v>
      </c>
      <c r="G21" s="44">
        <f>'II'!P34/2.5</f>
        <v>0</v>
      </c>
      <c r="H21" s="43">
        <f>III!O34</f>
        <v>0</v>
      </c>
      <c r="I21" s="43">
        <f>III!P34/2.5</f>
        <v>0</v>
      </c>
      <c r="J21" s="44">
        <f>'IV'!O34</f>
        <v>0</v>
      </c>
      <c r="K21" s="44">
        <f>'IV'!P34/2.5</f>
        <v>0</v>
      </c>
      <c r="L21" s="43">
        <f>V!O34</f>
        <v>0</v>
      </c>
      <c r="M21" s="43">
        <f>V!P34/2.5</f>
        <v>0</v>
      </c>
      <c r="N21" s="44">
        <f>VI!O34</f>
        <v>0</v>
      </c>
      <c r="O21" s="44">
        <f>VI!P34/2.5</f>
        <v>0</v>
      </c>
      <c r="P21" s="43">
        <f>VII!O34</f>
        <v>0</v>
      </c>
      <c r="Q21" s="43">
        <f>VII!P34/2.5</f>
        <v>0</v>
      </c>
      <c r="R21" s="44">
        <f>VIII!O34</f>
        <v>0</v>
      </c>
      <c r="S21" s="44">
        <f>VIII!P34/2.5</f>
        <v>0</v>
      </c>
      <c r="T21" s="43">
        <f>IX!O34</f>
        <v>0</v>
      </c>
      <c r="U21" s="43">
        <f>IX!P34/2.5</f>
        <v>0</v>
      </c>
      <c r="V21" s="44">
        <f>X!O34</f>
        <v>0</v>
      </c>
      <c r="W21" s="44">
        <f>X!P34/2.5</f>
        <v>0</v>
      </c>
      <c r="X21" s="43">
        <f>XI!O34</f>
        <v>0</v>
      </c>
      <c r="Y21" s="43">
        <f>XI!P34/2.5</f>
        <v>0</v>
      </c>
      <c r="Z21" s="44">
        <f>XII!O34</f>
        <v>0</v>
      </c>
      <c r="AA21" s="44">
        <f>XII!P34/2.5</f>
        <v>0</v>
      </c>
      <c r="AB21" s="164">
        <f>D21+F21+H21+J21+L21+N21+P21+R21+T21+V21+X21+Z21</f>
        <v>0</v>
      </c>
      <c r="AC21" s="165">
        <f>E21+G21+I21+K21+M21+O21+Q21+S21+U21+W21+Y21+AA21</f>
        <v>0</v>
      </c>
      <c r="AE21" s="35"/>
      <c r="AI21" s="39"/>
    </row>
    <row r="22" spans="1:35" ht="15" customHeight="1">
      <c r="A22" s="119">
        <f>HRÁČI!B32</f>
        <v>130</v>
      </c>
      <c r="B22" s="120">
        <f>HRÁČI!C32</f>
        <v>0</v>
      </c>
      <c r="C22" s="121">
        <f>HRÁČI!D32</f>
        <v>0</v>
      </c>
      <c r="D22" s="163">
        <f>I!O35</f>
        <v>0</v>
      </c>
      <c r="E22" s="163">
        <f>I!P35/2.5</f>
        <v>0</v>
      </c>
      <c r="F22" s="44">
        <f>'II'!O35</f>
        <v>0</v>
      </c>
      <c r="G22" s="44">
        <f>'II'!P35/2.5</f>
        <v>0</v>
      </c>
      <c r="H22" s="43">
        <f>III!O35</f>
        <v>0</v>
      </c>
      <c r="I22" s="43">
        <f>III!P35/2.5</f>
        <v>0</v>
      </c>
      <c r="J22" s="44">
        <f>'IV'!O35</f>
        <v>0</v>
      </c>
      <c r="K22" s="44">
        <f>'IV'!P35/2.5</f>
        <v>0</v>
      </c>
      <c r="L22" s="43">
        <f>V!O35</f>
        <v>0</v>
      </c>
      <c r="M22" s="43">
        <f>V!P35/2.5</f>
        <v>0</v>
      </c>
      <c r="N22" s="44">
        <f>VI!O35</f>
        <v>0</v>
      </c>
      <c r="O22" s="44">
        <f>VI!P35/2.5</f>
        <v>0</v>
      </c>
      <c r="P22" s="43">
        <f>VII!O35</f>
        <v>0</v>
      </c>
      <c r="Q22" s="43">
        <f>VII!P35/2.5</f>
        <v>0</v>
      </c>
      <c r="R22" s="44">
        <f>VIII!O35</f>
        <v>0</v>
      </c>
      <c r="S22" s="44">
        <f>VIII!P35/2.5</f>
        <v>0</v>
      </c>
      <c r="T22" s="43">
        <f>IX!O35</f>
        <v>0</v>
      </c>
      <c r="U22" s="43">
        <f>IX!P35/2.5</f>
        <v>0</v>
      </c>
      <c r="V22" s="44">
        <f>X!O35</f>
        <v>0</v>
      </c>
      <c r="W22" s="44">
        <f>X!P35/2.5</f>
        <v>0</v>
      </c>
      <c r="X22" s="43">
        <f>XI!O35</f>
        <v>0</v>
      </c>
      <c r="Y22" s="43">
        <f>XI!P35/2.5</f>
        <v>0</v>
      </c>
      <c r="Z22" s="44">
        <f>XII!O35</f>
        <v>0</v>
      </c>
      <c r="AA22" s="44">
        <f>XII!P35/2.5</f>
        <v>0</v>
      </c>
      <c r="AB22" s="164">
        <f>D22+F22+H22+J22+L22+N22+P22+R22+T22+V22+X22+Z22</f>
        <v>0</v>
      </c>
      <c r="AC22" s="165">
        <f>E22+G22+I22+K22+M22+O22+Q22+S22+U22+W22+Y22+AA22</f>
        <v>0</v>
      </c>
      <c r="AE22" s="35"/>
      <c r="AI22" s="39"/>
    </row>
    <row r="23" spans="1:35" ht="15" customHeight="1">
      <c r="A23" s="119">
        <f>HRÁČI!B3</f>
        <v>101</v>
      </c>
      <c r="B23" s="120" t="str">
        <f>HRÁČI!C3</f>
        <v>Dobiaš</v>
      </c>
      <c r="C23" s="121" t="str">
        <f>HRÁČI!D3</f>
        <v>Martin</v>
      </c>
      <c r="D23" s="163">
        <f>I!O6</f>
        <v>89</v>
      </c>
      <c r="E23" s="163">
        <f>I!P6/2.5</f>
        <v>96</v>
      </c>
      <c r="F23" s="44">
        <f>'II'!O6</f>
        <v>474.5</v>
      </c>
      <c r="G23" s="44">
        <f>'II'!P6/2.5</f>
        <v>240</v>
      </c>
      <c r="H23" s="43">
        <f>III!O6</f>
        <v>44.5</v>
      </c>
      <c r="I23" s="43">
        <f>III!P6/2.5</f>
        <v>146</v>
      </c>
      <c r="J23" s="44">
        <f>'IV'!O6</f>
        <v>-482</v>
      </c>
      <c r="K23" s="44">
        <f>'IV'!P6/2.5</f>
        <v>111</v>
      </c>
      <c r="L23" s="43">
        <f>V!O6</f>
        <v>-899</v>
      </c>
      <c r="M23" s="43">
        <f>V!P6/2.5</f>
        <v>1</v>
      </c>
      <c r="N23" s="44">
        <f>VI!O6</f>
        <v>-149</v>
      </c>
      <c r="O23" s="44">
        <f>VI!P6/2.5</f>
        <v>292</v>
      </c>
      <c r="P23" s="43">
        <f>VII!O6</f>
        <v>-494</v>
      </c>
      <c r="Q23" s="43">
        <f>VII!P6/2.5</f>
        <v>46</v>
      </c>
      <c r="R23" s="44">
        <f>VIII!O6</f>
        <v>-162</v>
      </c>
      <c r="S23" s="44">
        <f>VIII!P6/2.5</f>
        <v>143</v>
      </c>
      <c r="T23" s="43">
        <f>IX!O6</f>
        <v>-251</v>
      </c>
      <c r="U23" s="43">
        <f>IX!P6/2.5</f>
        <v>96</v>
      </c>
      <c r="V23" s="44">
        <f>X!O6</f>
        <v>0</v>
      </c>
      <c r="W23" s="44">
        <f>X!P6/2.5</f>
        <v>0</v>
      </c>
      <c r="X23" s="43">
        <f>XI!O6</f>
        <v>0</v>
      </c>
      <c r="Y23" s="43">
        <f>XI!P6/2.5</f>
        <v>0</v>
      </c>
      <c r="Z23" s="44">
        <f>XII!O6</f>
        <v>0</v>
      </c>
      <c r="AA23" s="44">
        <f>XII!P6/2.5</f>
        <v>0</v>
      </c>
      <c r="AB23" s="164">
        <f>D23+F23+H23+J23+L23+N23+P23+R23+T23+V23+X23+Z23</f>
        <v>-1829</v>
      </c>
      <c r="AC23" s="165">
        <f>E23+G23+I23+K23+M23+O23+Q23+S23+U23+W23+Y23+AA23</f>
        <v>1171</v>
      </c>
      <c r="AE23" s="35"/>
      <c r="AI23" s="39"/>
    </row>
    <row r="24" spans="1:35" ht="15" customHeight="1">
      <c r="A24" s="119">
        <f>HRÁČI!B9</f>
        <v>107</v>
      </c>
      <c r="B24" s="120" t="str">
        <f>HRÁČI!C9</f>
        <v>Hegyi </v>
      </c>
      <c r="C24" s="121" t="str">
        <f>HRÁČI!D9</f>
        <v>Juraj</v>
      </c>
      <c r="D24" s="163">
        <f>I!O12</f>
        <v>-591</v>
      </c>
      <c r="E24" s="163">
        <f>I!P12/2.5</f>
        <v>106</v>
      </c>
      <c r="F24" s="44">
        <f>'II'!O12</f>
        <v>-699.5</v>
      </c>
      <c r="G24" s="44">
        <f>'II'!P12/2.5</f>
        <v>229</v>
      </c>
      <c r="H24" s="43">
        <f>III!O12</f>
        <v>491.5</v>
      </c>
      <c r="I24" s="43">
        <f>III!P12/2.5</f>
        <v>182</v>
      </c>
      <c r="J24" s="44">
        <f>'IV'!O12</f>
        <v>-410</v>
      </c>
      <c r="K24" s="44">
        <f>'IV'!P12/2.5</f>
        <v>63</v>
      </c>
      <c r="L24" s="43">
        <f>V!O12</f>
        <v>-23.5</v>
      </c>
      <c r="M24" s="43">
        <f>V!P12/2.5</f>
        <v>189</v>
      </c>
      <c r="N24" s="44">
        <f>VI!O12</f>
        <v>-199</v>
      </c>
      <c r="O24" s="44">
        <f>VI!P12/2.5</f>
        <v>124</v>
      </c>
      <c r="P24" s="43">
        <f>VII!O12</f>
        <v>0</v>
      </c>
      <c r="Q24" s="43">
        <f>VII!P12/2.5</f>
        <v>0</v>
      </c>
      <c r="R24" s="44">
        <f>VIII!O12</f>
        <v>0</v>
      </c>
      <c r="S24" s="44">
        <f>VIII!P12/2.5</f>
        <v>0</v>
      </c>
      <c r="T24" s="43">
        <f>IX!O12</f>
        <v>0</v>
      </c>
      <c r="U24" s="43">
        <f>IX!P12/2.5</f>
        <v>0</v>
      </c>
      <c r="V24" s="44">
        <f>X!O12</f>
        <v>0</v>
      </c>
      <c r="W24" s="44">
        <f>X!P12/2.5</f>
        <v>0</v>
      </c>
      <c r="X24" s="43">
        <f>XI!O12</f>
        <v>0</v>
      </c>
      <c r="Y24" s="43">
        <f>XI!P12/2.5</f>
        <v>0</v>
      </c>
      <c r="Z24" s="44">
        <f>XII!O12</f>
        <v>-250</v>
      </c>
      <c r="AA24" s="44">
        <f>XII!P12/2.5</f>
        <v>205</v>
      </c>
      <c r="AB24" s="164">
        <f>D24+F24+H24+J24+L24+N24+P24+R24+T24+V24+X24+Z24</f>
        <v>-1681.5</v>
      </c>
      <c r="AC24" s="165">
        <f>E24+G24+I24+K24+M24+O24+Q24+S24+U24+W24+Y24+AA24</f>
        <v>1098</v>
      </c>
      <c r="AE24" s="35"/>
      <c r="AI24" s="39"/>
    </row>
    <row r="25" spans="1:35" ht="15" customHeight="1">
      <c r="A25" s="119">
        <f>HRÁČI!B8</f>
        <v>106</v>
      </c>
      <c r="B25" s="120" t="str">
        <f>HRÁČI!C8</f>
        <v>Bisák </v>
      </c>
      <c r="C25" s="121" t="str">
        <f>HRÁČI!D8</f>
        <v>Viliam</v>
      </c>
      <c r="D25" s="163">
        <f>I!O11</f>
        <v>355</v>
      </c>
      <c r="E25" s="163">
        <f>I!P11/2.5</f>
        <v>12</v>
      </c>
      <c r="F25" s="44">
        <f>'II'!O11</f>
        <v>-173.5</v>
      </c>
      <c r="G25" s="44">
        <f>'II'!P11/2.5</f>
        <v>0</v>
      </c>
      <c r="H25" s="43">
        <f>III!O11</f>
        <v>-248</v>
      </c>
      <c r="I25" s="43">
        <f>III!P11/2.5</f>
        <v>23</v>
      </c>
      <c r="J25" s="44">
        <f>'IV'!O11</f>
        <v>209.5</v>
      </c>
      <c r="K25" s="44">
        <f>'IV'!P11/2.5</f>
        <v>24</v>
      </c>
      <c r="L25" s="43">
        <f>V!O11</f>
        <v>210.5</v>
      </c>
      <c r="M25" s="43">
        <f>V!P11/2.5</f>
        <v>83</v>
      </c>
      <c r="N25" s="44">
        <f>VI!O11</f>
        <v>309</v>
      </c>
      <c r="O25" s="44">
        <f>VI!P11/2.5</f>
        <v>142</v>
      </c>
      <c r="P25" s="43">
        <f>VII!O11</f>
        <v>-67.5</v>
      </c>
      <c r="Q25" s="43">
        <f>VII!P11/2.5</f>
        <v>149</v>
      </c>
      <c r="R25" s="44">
        <f>VIII!O11</f>
        <v>217</v>
      </c>
      <c r="S25" s="44">
        <f>VIII!P11/2.5</f>
        <v>45</v>
      </c>
      <c r="T25" s="43">
        <f>IX!O11</f>
        <v>-149</v>
      </c>
      <c r="U25" s="43">
        <f>IX!P11/2.5</f>
        <v>60</v>
      </c>
      <c r="V25" s="44">
        <f>X!O11</f>
        <v>-232.5</v>
      </c>
      <c r="W25" s="44">
        <f>X!P11/2.5</f>
        <v>135</v>
      </c>
      <c r="X25" s="43">
        <f>XI!O11</f>
        <v>-148.5</v>
      </c>
      <c r="Y25" s="43">
        <f>XI!P11/2.5</f>
        <v>94</v>
      </c>
      <c r="Z25" s="44">
        <f>XII!O11</f>
        <v>-494.5</v>
      </c>
      <c r="AA25" s="44">
        <f>XII!P11/2.5</f>
        <v>24</v>
      </c>
      <c r="AB25" s="164">
        <f>D25+F25+H25+J25+L25+N25+P25+R25+T25+V25+X25+Z25</f>
        <v>-212.5</v>
      </c>
      <c r="AC25" s="165">
        <f>E25+G25+I25+K25+M25+O25+Q25+S25+U25+W25+Y25+AA25</f>
        <v>791</v>
      </c>
      <c r="AE25" s="35"/>
      <c r="AI25" s="39"/>
    </row>
    <row r="26" spans="1:35" ht="15" customHeight="1">
      <c r="A26" s="119">
        <f>HRÁČI!B25</f>
        <v>123</v>
      </c>
      <c r="B26" s="120" t="str">
        <f>HRÁČI!C25</f>
        <v>Jamečný</v>
      </c>
      <c r="C26" s="121" t="str">
        <f>HRÁČI!D25</f>
        <v>Milan</v>
      </c>
      <c r="D26" s="163">
        <f>I!O28</f>
        <v>0</v>
      </c>
      <c r="E26" s="163">
        <f>I!P28/2.5</f>
        <v>0</v>
      </c>
      <c r="F26" s="44">
        <f>'II'!O28</f>
        <v>0</v>
      </c>
      <c r="G26" s="44">
        <f>'II'!P28/2.5</f>
        <v>0</v>
      </c>
      <c r="H26" s="43">
        <f>III!O28</f>
        <v>0</v>
      </c>
      <c r="I26" s="43">
        <f>III!P28/2.5</f>
        <v>0</v>
      </c>
      <c r="J26" s="44">
        <f>'IV'!O28</f>
        <v>-236</v>
      </c>
      <c r="K26" s="44">
        <f>'IV'!P28/2.5</f>
        <v>67</v>
      </c>
      <c r="L26" s="43">
        <f>V!O28</f>
        <v>-304.5</v>
      </c>
      <c r="M26" s="43">
        <f>V!P28/2.5</f>
        <v>33</v>
      </c>
      <c r="N26" s="44">
        <f>VI!O28</f>
        <v>123</v>
      </c>
      <c r="O26" s="44">
        <f>VI!P28/2.5</f>
        <v>46</v>
      </c>
      <c r="P26" s="43">
        <f>VII!O28</f>
        <v>135</v>
      </c>
      <c r="Q26" s="43">
        <f>VII!P28/2.5</f>
        <v>85</v>
      </c>
      <c r="R26" s="44">
        <f>VIII!O28</f>
        <v>0</v>
      </c>
      <c r="S26" s="44">
        <f>VIII!P28/2.5</f>
        <v>0</v>
      </c>
      <c r="T26" s="43">
        <f>IX!O28</f>
        <v>172</v>
      </c>
      <c r="U26" s="43">
        <f>IX!P28/2.5</f>
        <v>84</v>
      </c>
      <c r="V26" s="44">
        <f>X!O28</f>
        <v>-280</v>
      </c>
      <c r="W26" s="44">
        <f>X!P28/2.5</f>
        <v>159</v>
      </c>
      <c r="X26" s="43">
        <f>XI!O28</f>
        <v>279</v>
      </c>
      <c r="Y26" s="43">
        <f>XI!P28/2.5</f>
        <v>231</v>
      </c>
      <c r="Z26" s="44">
        <f>XII!O28</f>
        <v>-652</v>
      </c>
      <c r="AA26" s="44">
        <f>XII!P28/2.5</f>
        <v>65</v>
      </c>
      <c r="AB26" s="164">
        <f>D26+F26+H26+J26+L26+N26+P26+R26+T26+V26+X26+Z26</f>
        <v>-763.5</v>
      </c>
      <c r="AC26" s="165">
        <f>E26+G26+I26+K26+M26+O26+Q26+S26+U26+W26+Y26+AA26</f>
        <v>770</v>
      </c>
      <c r="AE26" s="35"/>
      <c r="AI26" s="39"/>
    </row>
    <row r="27" spans="1:35" ht="15" customHeight="1">
      <c r="A27" s="119">
        <f>HRÁČI!B16</f>
        <v>114</v>
      </c>
      <c r="B27" s="120" t="str">
        <f>HRÁČI!C16</f>
        <v>Pecov</v>
      </c>
      <c r="C27" s="121" t="str">
        <f>HRÁČI!D16</f>
        <v>Ivan</v>
      </c>
      <c r="D27" s="163">
        <f>I!O19</f>
        <v>168</v>
      </c>
      <c r="E27" s="163">
        <f>I!P19/2.5</f>
        <v>2</v>
      </c>
      <c r="F27" s="44">
        <f>'II'!O19</f>
        <v>14</v>
      </c>
      <c r="G27" s="44">
        <f>'II'!P19/2.5</f>
        <v>58</v>
      </c>
      <c r="H27" s="43">
        <f>III!O19</f>
        <v>0</v>
      </c>
      <c r="I27" s="43">
        <f>III!P19/2.5</f>
        <v>0</v>
      </c>
      <c r="J27" s="44">
        <f>'IV'!O19</f>
        <v>-633.5</v>
      </c>
      <c r="K27" s="44">
        <f>'IV'!P19/2.5</f>
        <v>32</v>
      </c>
      <c r="L27" s="43">
        <f>V!O19</f>
        <v>22.5</v>
      </c>
      <c r="M27" s="43">
        <f>V!P19/2.5</f>
        <v>20</v>
      </c>
      <c r="N27" s="44">
        <f>VI!O19</f>
        <v>-130</v>
      </c>
      <c r="O27" s="44">
        <f>VI!P19/2.5</f>
        <v>138</v>
      </c>
      <c r="P27" s="43">
        <f>VII!O19</f>
        <v>162</v>
      </c>
      <c r="Q27" s="43">
        <f>VII!P19/2.5</f>
        <v>101</v>
      </c>
      <c r="R27" s="44">
        <f>VIII!O19</f>
        <v>536.5</v>
      </c>
      <c r="S27" s="44">
        <f>VIII!P19/2.5</f>
        <v>46</v>
      </c>
      <c r="T27" s="43">
        <f>IX!O19</f>
        <v>-263.5</v>
      </c>
      <c r="U27" s="43">
        <f>IX!P19/2.5</f>
        <v>24.4</v>
      </c>
      <c r="V27" s="44">
        <f>X!O19</f>
        <v>42.5</v>
      </c>
      <c r="W27" s="44">
        <f>X!P19/2.5</f>
        <v>38</v>
      </c>
      <c r="X27" s="43">
        <f>XI!O19</f>
        <v>-206</v>
      </c>
      <c r="Y27" s="43">
        <f>XI!P19/2.5</f>
        <v>18</v>
      </c>
      <c r="Z27" s="44">
        <f>XII!O19</f>
        <v>-40.5</v>
      </c>
      <c r="AA27" s="44">
        <f>XII!P19/2.5</f>
        <v>100</v>
      </c>
      <c r="AB27" s="164">
        <f>D27+F27+H27+J27+L27+N27+P27+R27+T27+V27+X27+Z27</f>
        <v>-328</v>
      </c>
      <c r="AC27" s="165">
        <f>E27+G27+I27+K27+M27+O27+Q27+S27+U27+W27+Y27+AA27</f>
        <v>577.4</v>
      </c>
      <c r="AE27" s="35"/>
      <c r="AI27" s="39"/>
    </row>
    <row r="28" spans="1:35" ht="15" customHeight="1">
      <c r="A28" s="119">
        <f>HRÁČI!B6</f>
        <v>104</v>
      </c>
      <c r="B28" s="120" t="str">
        <f>HRÁČI!C6</f>
        <v>Vavrík  </v>
      </c>
      <c r="C28" s="121" t="str">
        <f>HRÁČI!D6</f>
        <v>Roman</v>
      </c>
      <c r="D28" s="163">
        <f>I!O9</f>
        <v>-158</v>
      </c>
      <c r="E28" s="163">
        <f>I!P9/2.5</f>
        <v>47</v>
      </c>
      <c r="F28" s="44">
        <f>'II'!O9</f>
        <v>-211</v>
      </c>
      <c r="G28" s="44">
        <f>'II'!P9/2.5</f>
        <v>19</v>
      </c>
      <c r="H28" s="43">
        <f>III!O9</f>
        <v>312</v>
      </c>
      <c r="I28" s="43">
        <f>III!P9/2.5</f>
        <v>45</v>
      </c>
      <c r="J28" s="44">
        <f>'IV'!O9</f>
        <v>-194</v>
      </c>
      <c r="K28" s="44">
        <f>'IV'!P9/2.5</f>
        <v>50</v>
      </c>
      <c r="L28" s="43">
        <f>V!O9</f>
        <v>291</v>
      </c>
      <c r="M28" s="43">
        <f>V!P9/2.5</f>
        <v>60</v>
      </c>
      <c r="N28" s="44">
        <f>VI!O9</f>
        <v>-294.5</v>
      </c>
      <c r="O28" s="44">
        <f>VI!P9/2.5</f>
        <v>75</v>
      </c>
      <c r="P28" s="43">
        <f>VII!O9</f>
        <v>-183.5</v>
      </c>
      <c r="Q28" s="43">
        <f>VII!P9/2.5</f>
        <v>64</v>
      </c>
      <c r="R28" s="44">
        <f>VIII!O9</f>
        <v>0</v>
      </c>
      <c r="S28" s="44">
        <f>VIII!P9/2.5</f>
        <v>0</v>
      </c>
      <c r="T28" s="43">
        <f>IX!O9</f>
        <v>10.5</v>
      </c>
      <c r="U28" s="43">
        <f>IX!P9/2.5</f>
        <v>76</v>
      </c>
      <c r="V28" s="44">
        <f>X!O9</f>
        <v>-68</v>
      </c>
      <c r="W28" s="44">
        <f>X!P9/2.5</f>
        <v>29</v>
      </c>
      <c r="X28" s="43">
        <f>XI!O9</f>
        <v>-101.5</v>
      </c>
      <c r="Y28" s="43">
        <f>XI!P9/2.5</f>
        <v>48</v>
      </c>
      <c r="Z28" s="44">
        <f>XII!O9</f>
        <v>514</v>
      </c>
      <c r="AA28" s="44">
        <f>XII!P9/2.5</f>
        <v>63</v>
      </c>
      <c r="AB28" s="164">
        <f>D28+F28+H28+J28+L28+N28+P28+R28+T28+V28+X28+Z28</f>
        <v>-83</v>
      </c>
      <c r="AC28" s="165">
        <f>E28+G28+I28+K28+M28+O28+Q28+S28+U28+W28+Y28+AA28</f>
        <v>576</v>
      </c>
      <c r="AE28" s="35"/>
      <c r="AI28" s="39"/>
    </row>
    <row r="29" spans="1:35" ht="15" customHeight="1">
      <c r="A29" s="119">
        <f>HRÁČI!B18</f>
        <v>116</v>
      </c>
      <c r="B29" s="120" t="str">
        <f>HRÁČI!C18</f>
        <v>Učník</v>
      </c>
      <c r="C29" s="121" t="str">
        <f>HRÁČI!D18</f>
        <v>Stanislav</v>
      </c>
      <c r="D29" s="163">
        <f>I!O21</f>
        <v>497</v>
      </c>
      <c r="E29" s="163">
        <f>I!P21/2.5</f>
        <v>42</v>
      </c>
      <c r="F29" s="44">
        <f>'II'!O21</f>
        <v>-235.5</v>
      </c>
      <c r="G29" s="44">
        <f>'II'!P21/2.5</f>
        <v>56</v>
      </c>
      <c r="H29" s="43">
        <f>III!O21</f>
        <v>-266.5</v>
      </c>
      <c r="I29" s="43">
        <f>III!P21/2.5</f>
        <v>18</v>
      </c>
      <c r="J29" s="44">
        <f>'IV'!O21</f>
        <v>400</v>
      </c>
      <c r="K29" s="44">
        <f>'IV'!P21/2.5</f>
        <v>34</v>
      </c>
      <c r="L29" s="43">
        <f>V!O21</f>
        <v>-879.5</v>
      </c>
      <c r="M29" s="43">
        <f>V!P21/2.5</f>
        <v>13</v>
      </c>
      <c r="N29" s="44">
        <f>VI!O21</f>
        <v>-99</v>
      </c>
      <c r="O29" s="44">
        <f>VI!P21/2.5</f>
        <v>0</v>
      </c>
      <c r="P29" s="43">
        <f>VII!O21</f>
        <v>-77</v>
      </c>
      <c r="Q29" s="43">
        <f>VII!P21/2.5</f>
        <v>42</v>
      </c>
      <c r="R29" s="44">
        <f>VIII!O21</f>
        <v>-613</v>
      </c>
      <c r="S29" s="44">
        <f>VIII!P21/2.5</f>
        <v>15</v>
      </c>
      <c r="T29" s="43">
        <f>IX!O21</f>
        <v>-160</v>
      </c>
      <c r="U29" s="43">
        <f>IX!P21/2.5</f>
        <v>78</v>
      </c>
      <c r="V29" s="44">
        <f>X!O21</f>
        <v>-34</v>
      </c>
      <c r="W29" s="44">
        <f>X!P21/2.5</f>
        <v>18</v>
      </c>
      <c r="X29" s="43">
        <f>XI!O21</f>
        <v>114</v>
      </c>
      <c r="Y29" s="43">
        <f>XI!P21/2.5</f>
        <v>80</v>
      </c>
      <c r="Z29" s="44">
        <f>XII!O21</f>
        <v>74</v>
      </c>
      <c r="AA29" s="44">
        <f>XII!P21/2.5</f>
        <v>71</v>
      </c>
      <c r="AB29" s="164">
        <f>D29+F29+H29+J29+L29+N29+P29+R29+T29+V29+X29+Z29</f>
        <v>-1279.5</v>
      </c>
      <c r="AC29" s="165">
        <f>E29+G29+I29+K29+M29+O29+Q29+S29+U29+W29+Y29+AA29</f>
        <v>467</v>
      </c>
      <c r="AE29" s="35"/>
      <c r="AI29" s="39"/>
    </row>
    <row r="30" spans="1:35" ht="15" customHeight="1">
      <c r="A30" s="119">
        <f>HRÁČI!B24</f>
        <v>122</v>
      </c>
      <c r="B30" s="120" t="str">
        <f>HRÁČI!C24</f>
        <v>Šereš</v>
      </c>
      <c r="C30" s="121" t="str">
        <f>HRÁČI!D24</f>
        <v>Karol</v>
      </c>
      <c r="D30" s="163">
        <f>I!O27</f>
        <v>0</v>
      </c>
      <c r="E30" s="163">
        <f>I!P27/2.5</f>
        <v>0</v>
      </c>
      <c r="F30" s="44">
        <f>'II'!O27</f>
        <v>0</v>
      </c>
      <c r="G30" s="44">
        <f>'II'!P27/2.5</f>
        <v>0</v>
      </c>
      <c r="H30" s="43">
        <f>III!O27</f>
        <v>0</v>
      </c>
      <c r="I30" s="43">
        <f>III!P27/2.5</f>
        <v>0</v>
      </c>
      <c r="J30" s="44">
        <f>'IV'!O27</f>
        <v>0</v>
      </c>
      <c r="K30" s="44">
        <f>'IV'!P27/2.5</f>
        <v>0</v>
      </c>
      <c r="L30" s="43">
        <f>V!O27</f>
        <v>-323.5</v>
      </c>
      <c r="M30" s="43">
        <f>V!P27/2.5</f>
        <v>110</v>
      </c>
      <c r="N30" s="44">
        <f>VI!O27</f>
        <v>0</v>
      </c>
      <c r="O30" s="44">
        <f>VI!P27/2.5</f>
        <v>0</v>
      </c>
      <c r="P30" s="43">
        <f>VII!O27</f>
        <v>0</v>
      </c>
      <c r="Q30" s="43">
        <f>VII!P27/2.5</f>
        <v>0</v>
      </c>
      <c r="R30" s="44">
        <f>VIII!O27</f>
        <v>-238.5</v>
      </c>
      <c r="S30" s="44">
        <f>VIII!P27/2.5</f>
        <v>26</v>
      </c>
      <c r="T30" s="43">
        <f>IX!O27</f>
        <v>195.5</v>
      </c>
      <c r="U30" s="43">
        <f>IX!P27/2.5</f>
        <v>103</v>
      </c>
      <c r="V30" s="44">
        <f>X!O27</f>
        <v>-700.5</v>
      </c>
      <c r="W30" s="44">
        <f>X!P27/2.5</f>
        <v>42</v>
      </c>
      <c r="X30" s="43">
        <f>XI!O27</f>
        <v>199</v>
      </c>
      <c r="Y30" s="43">
        <f>XI!P27/2.5</f>
        <v>72</v>
      </c>
      <c r="Z30" s="44">
        <f>XII!O27</f>
        <v>0</v>
      </c>
      <c r="AA30" s="44">
        <f>XII!P27/2.5</f>
        <v>0</v>
      </c>
      <c r="AB30" s="164">
        <f>D30+F30+H30+J30+L30+N30+P30+R30+T30+V30+X30+Z30</f>
        <v>-868</v>
      </c>
      <c r="AC30" s="165">
        <f>E30+G30+I30+K30+M30+O30+Q30+S30+U30+W30+Y30+AA30</f>
        <v>353</v>
      </c>
      <c r="AE30" s="35"/>
      <c r="AI30" s="39"/>
    </row>
    <row r="31" spans="1:35" ht="15" customHeight="1">
      <c r="A31" s="119">
        <f>HRÁČI!B15</f>
        <v>113</v>
      </c>
      <c r="B31" s="120" t="str">
        <f>HRÁČI!C15</f>
        <v>Danics</v>
      </c>
      <c r="C31" s="121" t="str">
        <f>HRÁČI!D15</f>
        <v>Erich</v>
      </c>
      <c r="D31" s="163">
        <f>I!O18</f>
        <v>0</v>
      </c>
      <c r="E31" s="163">
        <f>I!P18/2.5</f>
        <v>0</v>
      </c>
      <c r="F31" s="44">
        <f>'II'!O18</f>
        <v>0</v>
      </c>
      <c r="G31" s="44">
        <f>'II'!P18/2.5</f>
        <v>0</v>
      </c>
      <c r="H31" s="43">
        <f>III!O18</f>
        <v>0</v>
      </c>
      <c r="I31" s="43">
        <f>III!P18/2.5</f>
        <v>0</v>
      </c>
      <c r="J31" s="44">
        <f>'IV'!O18</f>
        <v>-55.5</v>
      </c>
      <c r="K31" s="44">
        <f>'IV'!P18/2.5</f>
        <v>53</v>
      </c>
      <c r="L31" s="43">
        <f>V!O18</f>
        <v>0.5</v>
      </c>
      <c r="M31" s="43">
        <f>V!P18/2.5</f>
        <v>160</v>
      </c>
      <c r="N31" s="44">
        <f>VI!O18</f>
        <v>0</v>
      </c>
      <c r="O31" s="44">
        <f>VI!P18/2.5</f>
        <v>0</v>
      </c>
      <c r="P31" s="43">
        <f>VII!O18</f>
        <v>-341.5</v>
      </c>
      <c r="Q31" s="43">
        <f>VII!P18/2.5</f>
        <v>126</v>
      </c>
      <c r="R31" s="44">
        <f>VIII!O18</f>
        <v>0</v>
      </c>
      <c r="S31" s="44">
        <f>VIII!P18/2.5</f>
        <v>0</v>
      </c>
      <c r="T31" s="43">
        <f>IX!O18</f>
        <v>0</v>
      </c>
      <c r="U31" s="43">
        <f>IX!P18/2.5</f>
        <v>0</v>
      </c>
      <c r="V31" s="44">
        <f>X!O18</f>
        <v>0</v>
      </c>
      <c r="W31" s="44">
        <f>X!P18/2.5</f>
        <v>0</v>
      </c>
      <c r="X31" s="43">
        <f>XI!O18</f>
        <v>0</v>
      </c>
      <c r="Y31" s="43">
        <f>XI!P18/2.5</f>
        <v>0</v>
      </c>
      <c r="Z31" s="44">
        <f>XII!O18</f>
        <v>0</v>
      </c>
      <c r="AA31" s="44">
        <f>XII!P18/2.5</f>
        <v>0</v>
      </c>
      <c r="AB31" s="164">
        <f>D31+F31+H31+J31+L31+N31+P31+R31+T31+V31+X31+Z31</f>
        <v>-396.5</v>
      </c>
      <c r="AC31" s="165">
        <f>E31+G31+I31+K31+M31+O31+Q31+S31+U31+W31+Y31+AA31</f>
        <v>339</v>
      </c>
      <c r="AE31" s="35"/>
      <c r="AI31" s="39"/>
    </row>
    <row r="32" spans="1:35" ht="15" customHeight="1">
      <c r="A32" s="119">
        <f>HRÁČI!B17</f>
        <v>115</v>
      </c>
      <c r="B32" s="120" t="str">
        <f>HRÁČI!C17</f>
        <v>Rigo</v>
      </c>
      <c r="C32" s="121" t="str">
        <f>HRÁČI!D17</f>
        <v>Ľudovít</v>
      </c>
      <c r="D32" s="163">
        <f>I!O20</f>
        <v>-48</v>
      </c>
      <c r="E32" s="163">
        <f>I!P20/2.5</f>
        <v>43</v>
      </c>
      <c r="F32" s="44">
        <f>'II'!O20</f>
        <v>0</v>
      </c>
      <c r="G32" s="44">
        <f>'II'!P20/2.5</f>
        <v>0</v>
      </c>
      <c r="H32" s="43">
        <f>III!O20</f>
        <v>-50</v>
      </c>
      <c r="I32" s="43">
        <f>III!P20/2.5</f>
        <v>194</v>
      </c>
      <c r="J32" s="44">
        <f>'IV'!O20</f>
        <v>0</v>
      </c>
      <c r="K32" s="44">
        <f>'IV'!P20/2.5</f>
        <v>0</v>
      </c>
      <c r="L32" s="43">
        <f>V!O20</f>
        <v>0</v>
      </c>
      <c r="M32" s="43">
        <f>V!P20/2.5</f>
        <v>0</v>
      </c>
      <c r="N32" s="44">
        <f>VI!O20</f>
        <v>0</v>
      </c>
      <c r="O32" s="44">
        <f>VI!P20/2.5</f>
        <v>0</v>
      </c>
      <c r="P32" s="43">
        <f>VII!O20</f>
        <v>0</v>
      </c>
      <c r="Q32" s="43">
        <f>VII!P20/2.5</f>
        <v>0</v>
      </c>
      <c r="R32" s="44">
        <f>VIII!O20</f>
        <v>0</v>
      </c>
      <c r="S32" s="44">
        <f>VIII!P20/2.5</f>
        <v>0</v>
      </c>
      <c r="T32" s="43">
        <f>IX!O20</f>
        <v>0</v>
      </c>
      <c r="U32" s="43">
        <f>IX!P20/2.5</f>
        <v>0</v>
      </c>
      <c r="V32" s="44">
        <f>X!O20</f>
        <v>0</v>
      </c>
      <c r="W32" s="44">
        <f>X!P20/2.5</f>
        <v>0</v>
      </c>
      <c r="X32" s="43">
        <f>XI!O20</f>
        <v>0</v>
      </c>
      <c r="Y32" s="43">
        <f>XI!P20/2.5</f>
        <v>0</v>
      </c>
      <c r="Z32" s="44">
        <f>XII!O20</f>
        <v>0</v>
      </c>
      <c r="AA32" s="44">
        <f>XII!P20/2.5</f>
        <v>0</v>
      </c>
      <c r="AB32" s="164">
        <f>D32+F32+H32+J32+L32+N32+P32+R32+T32+V32+X32+Z32</f>
        <v>-98</v>
      </c>
      <c r="AC32" s="165">
        <f>E32+G32+I32+K32+M32+O32+Q32+S32+U32+W32+Y32+AA32</f>
        <v>237</v>
      </c>
      <c r="AE32" s="35"/>
      <c r="AI32" s="39"/>
    </row>
    <row r="33" spans="1:35" ht="15" customHeight="1">
      <c r="A33" s="119">
        <f>HRÁČI!B14</f>
        <v>112</v>
      </c>
      <c r="B33" s="120" t="str">
        <f>HRÁČI!C14</f>
        <v>Buch</v>
      </c>
      <c r="C33" s="121" t="str">
        <f>HRÁČI!D14</f>
        <v>Peter</v>
      </c>
      <c r="D33" s="163">
        <f>I!O17</f>
        <v>-138.5</v>
      </c>
      <c r="E33" s="163">
        <f>I!P17/2.5</f>
        <v>0</v>
      </c>
      <c r="F33" s="44">
        <f>'II'!O17</f>
        <v>0</v>
      </c>
      <c r="G33" s="44">
        <f>'II'!P17/2.5</f>
        <v>0</v>
      </c>
      <c r="H33" s="43">
        <f>III!O17</f>
        <v>127.5</v>
      </c>
      <c r="I33" s="43">
        <f>III!P17/2.5</f>
        <v>21</v>
      </c>
      <c r="J33" s="44">
        <f>'IV'!O17</f>
        <v>0</v>
      </c>
      <c r="K33" s="44">
        <f>'IV'!P17/2.5</f>
        <v>0</v>
      </c>
      <c r="L33" s="43">
        <f>V!O17</f>
        <v>0</v>
      </c>
      <c r="M33" s="43">
        <f>V!P17/2.5</f>
        <v>0</v>
      </c>
      <c r="N33" s="44">
        <f>VI!O17</f>
        <v>0</v>
      </c>
      <c r="O33" s="44">
        <f>VI!P17/2.5</f>
        <v>0</v>
      </c>
      <c r="P33" s="43">
        <f>VII!O17</f>
        <v>0</v>
      </c>
      <c r="Q33" s="43">
        <f>VII!P17/2.5</f>
        <v>0</v>
      </c>
      <c r="R33" s="44">
        <f>VIII!O17</f>
        <v>0</v>
      </c>
      <c r="S33" s="44">
        <f>VIII!P17/2.5</f>
        <v>0</v>
      </c>
      <c r="T33" s="43">
        <f>IX!O17</f>
        <v>0</v>
      </c>
      <c r="U33" s="43">
        <f>IX!P17/2.5</f>
        <v>0</v>
      </c>
      <c r="V33" s="44">
        <f>X!O17</f>
        <v>0</v>
      </c>
      <c r="W33" s="44">
        <f>X!P17/2.5</f>
        <v>0</v>
      </c>
      <c r="X33" s="43">
        <f>XI!O17</f>
        <v>0</v>
      </c>
      <c r="Y33" s="43">
        <f>XI!P17/2.5</f>
        <v>0</v>
      </c>
      <c r="Z33" s="44">
        <f>XII!O17</f>
        <v>0</v>
      </c>
      <c r="AA33" s="44">
        <f>XII!P17/2.5</f>
        <v>0</v>
      </c>
      <c r="AB33" s="164">
        <f>D33+F33+H33+J33+L33+N33+P33+R33+T33+V33+X33+Z33</f>
        <v>-11</v>
      </c>
      <c r="AC33" s="165">
        <f>E33+G33+I33+K33+M33+O33+Q33+S33+U33+W33+Y33+AA33</f>
        <v>21</v>
      </c>
      <c r="AE33" s="35"/>
      <c r="AI33" s="39"/>
    </row>
    <row r="34" spans="1:31" ht="15" customHeight="1">
      <c r="A34" s="37"/>
      <c r="B34" s="35"/>
      <c r="C34" s="35"/>
      <c r="D34" s="187">
        <f>SUM(D4:D28)</f>
        <v>-310.5</v>
      </c>
      <c r="E34" s="187">
        <f aca="true" t="shared" si="0" ref="E34:AC34">SUM(E4:E33)</f>
        <v>629</v>
      </c>
      <c r="F34" s="187">
        <f t="shared" si="0"/>
        <v>0</v>
      </c>
      <c r="G34" s="187">
        <f t="shared" si="0"/>
        <v>1054</v>
      </c>
      <c r="H34" s="187">
        <f t="shared" si="0"/>
        <v>0</v>
      </c>
      <c r="I34" s="187">
        <f t="shared" si="0"/>
        <v>1096</v>
      </c>
      <c r="J34" s="187">
        <f t="shared" si="0"/>
        <v>0</v>
      </c>
      <c r="K34" s="187">
        <f t="shared" si="0"/>
        <v>702</v>
      </c>
      <c r="L34" s="187">
        <f t="shared" si="0"/>
        <v>0</v>
      </c>
      <c r="M34" s="187">
        <f t="shared" si="0"/>
        <v>1612</v>
      </c>
      <c r="N34" s="187">
        <f t="shared" si="0"/>
        <v>0</v>
      </c>
      <c r="O34" s="187">
        <f t="shared" si="0"/>
        <v>1691</v>
      </c>
      <c r="P34" s="187">
        <f t="shared" si="0"/>
        <v>0</v>
      </c>
      <c r="Q34" s="187">
        <f t="shared" si="0"/>
        <v>838</v>
      </c>
      <c r="R34" s="187">
        <f t="shared" si="0"/>
        <v>0</v>
      </c>
      <c r="S34" s="187">
        <f t="shared" si="0"/>
        <v>502</v>
      </c>
      <c r="T34" s="187">
        <f t="shared" si="0"/>
        <v>0</v>
      </c>
      <c r="U34" s="187">
        <f t="shared" si="0"/>
        <v>855.4</v>
      </c>
      <c r="V34" s="187">
        <f t="shared" si="0"/>
        <v>0</v>
      </c>
      <c r="W34" s="187">
        <f t="shared" si="0"/>
        <v>837</v>
      </c>
      <c r="X34" s="187">
        <f t="shared" si="0"/>
        <v>0</v>
      </c>
      <c r="Y34" s="187">
        <f t="shared" si="0"/>
        <v>987</v>
      </c>
      <c r="Z34" s="187">
        <f t="shared" si="0"/>
        <v>0</v>
      </c>
      <c r="AA34" s="187">
        <f t="shared" si="0"/>
        <v>1017</v>
      </c>
      <c r="AB34" s="187">
        <f t="shared" si="0"/>
        <v>0</v>
      </c>
      <c r="AC34" s="187">
        <f t="shared" si="0"/>
        <v>11820.4</v>
      </c>
      <c r="AE34" s="34"/>
    </row>
    <row r="35" spans="1:34" ht="24.75" customHeight="1">
      <c r="A35" s="35"/>
      <c r="B35" s="35"/>
      <c r="C35" s="35"/>
      <c r="D35" s="38"/>
      <c r="E35" s="38"/>
      <c r="F35" s="38"/>
      <c r="G35" s="39"/>
      <c r="H35" s="39"/>
      <c r="I35" s="38"/>
      <c r="J35" s="38"/>
      <c r="K35" s="38"/>
      <c r="L35" s="38"/>
      <c r="M35" s="39"/>
      <c r="N35" s="39"/>
      <c r="AC35" s="50"/>
      <c r="AD35" s="29"/>
      <c r="AF35" s="29"/>
      <c r="AG35" s="29"/>
      <c r="AH35" s="29"/>
    </row>
    <row r="36" spans="1:34" ht="15.75" customHeight="1">
      <c r="A36" s="35"/>
      <c r="B36" s="35"/>
      <c r="C36" s="35"/>
      <c r="D36" s="38"/>
      <c r="E36" s="38"/>
      <c r="F36" s="38"/>
      <c r="G36" s="40"/>
      <c r="H36" s="40"/>
      <c r="I36" s="38"/>
      <c r="J36" s="38"/>
      <c r="K36" s="38"/>
      <c r="L36" s="38"/>
      <c r="M36" s="39"/>
      <c r="N36" s="39"/>
      <c r="AC36" s="50"/>
      <c r="AD36" s="29"/>
      <c r="AF36" s="29"/>
      <c r="AG36" s="29"/>
      <c r="AH36" s="29"/>
    </row>
    <row r="37" spans="1:34" ht="15.75" customHeight="1">
      <c r="A37" s="35"/>
      <c r="B37" s="35"/>
      <c r="C37" s="35"/>
      <c r="D37" s="38"/>
      <c r="E37" s="38"/>
      <c r="F37" s="38"/>
      <c r="G37" s="40"/>
      <c r="H37" s="40"/>
      <c r="I37" s="38"/>
      <c r="J37" s="38"/>
      <c r="K37" s="38"/>
      <c r="L37" s="38"/>
      <c r="M37" s="39"/>
      <c r="N37" s="39"/>
      <c r="AC37" s="50"/>
      <c r="AD37" s="29"/>
      <c r="AF37" s="29"/>
      <c r="AG37" s="29"/>
      <c r="AH37" s="29"/>
    </row>
    <row r="38" spans="1:34" ht="15.75" customHeight="1">
      <c r="A38" s="35"/>
      <c r="B38" s="35"/>
      <c r="C38" s="35"/>
      <c r="D38" s="38"/>
      <c r="E38" s="38"/>
      <c r="F38" s="38"/>
      <c r="G38" s="40"/>
      <c r="H38" s="40"/>
      <c r="I38" s="38"/>
      <c r="J38" s="38"/>
      <c r="K38" s="38"/>
      <c r="L38" s="38"/>
      <c r="M38" s="39"/>
      <c r="N38" s="39"/>
      <c r="AC38" s="50"/>
      <c r="AD38" s="29"/>
      <c r="AF38" s="29"/>
      <c r="AG38" s="29"/>
      <c r="AH38" s="29"/>
    </row>
    <row r="39" spans="1:34" ht="15.75" customHeight="1">
      <c r="A39" s="35"/>
      <c r="B39" s="35"/>
      <c r="C39" s="35"/>
      <c r="D39" s="38"/>
      <c r="E39" s="38"/>
      <c r="F39" s="38"/>
      <c r="G39" s="40"/>
      <c r="H39" s="40"/>
      <c r="I39" s="38"/>
      <c r="J39" s="38"/>
      <c r="K39" s="38"/>
      <c r="L39" s="38"/>
      <c r="M39" s="39"/>
      <c r="N39" s="39"/>
      <c r="AC39" s="50"/>
      <c r="AD39" s="29"/>
      <c r="AF39" s="29"/>
      <c r="AG39" s="29"/>
      <c r="AH39" s="29"/>
    </row>
    <row r="40" spans="1:34" ht="15.75" customHeight="1">
      <c r="A40" s="35"/>
      <c r="B40" s="35"/>
      <c r="C40" s="35"/>
      <c r="D40" s="38"/>
      <c r="E40" s="38"/>
      <c r="F40" s="38"/>
      <c r="G40" s="40"/>
      <c r="H40" s="40"/>
      <c r="I40" s="38"/>
      <c r="J40" s="38"/>
      <c r="K40" s="38"/>
      <c r="L40" s="38"/>
      <c r="M40" s="39"/>
      <c r="N40" s="39"/>
      <c r="AC40" s="50"/>
      <c r="AD40" s="29"/>
      <c r="AF40" s="29"/>
      <c r="AG40" s="29"/>
      <c r="AH40" s="29"/>
    </row>
    <row r="41" spans="1:34" ht="15.75" customHeight="1">
      <c r="A41" s="35"/>
      <c r="B41" s="35"/>
      <c r="C41" s="35"/>
      <c r="D41" s="38"/>
      <c r="E41" s="38"/>
      <c r="F41" s="38"/>
      <c r="G41" s="40"/>
      <c r="H41" s="40"/>
      <c r="I41" s="38"/>
      <c r="J41" s="38"/>
      <c r="K41" s="38"/>
      <c r="L41" s="38"/>
      <c r="M41" s="39"/>
      <c r="N41" s="39"/>
      <c r="AC41" s="50"/>
      <c r="AD41" s="29"/>
      <c r="AF41" s="29"/>
      <c r="AG41" s="29"/>
      <c r="AH41" s="29"/>
    </row>
    <row r="42" spans="1:34" ht="15.75" customHeight="1">
      <c r="A42" s="35"/>
      <c r="B42" s="35"/>
      <c r="C42" s="35"/>
      <c r="D42" s="38"/>
      <c r="E42" s="38"/>
      <c r="F42" s="38"/>
      <c r="I42" s="38"/>
      <c r="J42" s="38"/>
      <c r="K42" s="38"/>
      <c r="L42" s="38"/>
      <c r="M42" s="39"/>
      <c r="N42" s="39"/>
      <c r="AC42" s="50"/>
      <c r="AD42" s="29"/>
      <c r="AF42" s="29"/>
      <c r="AG42" s="29"/>
      <c r="AH42" s="29"/>
    </row>
    <row r="43" spans="1:34" ht="15.75" customHeight="1">
      <c r="A43" s="35"/>
      <c r="B43" s="35"/>
      <c r="C43" s="35"/>
      <c r="D43" s="38"/>
      <c r="E43" s="38"/>
      <c r="F43" s="38"/>
      <c r="I43" s="38"/>
      <c r="J43" s="38"/>
      <c r="K43" s="38"/>
      <c r="L43" s="38"/>
      <c r="M43" s="39"/>
      <c r="N43" s="39"/>
      <c r="AC43" s="50"/>
      <c r="AD43" s="29"/>
      <c r="AF43" s="29"/>
      <c r="AG43" s="29"/>
      <c r="AH43" s="29"/>
    </row>
    <row r="44" spans="1:34" ht="15.75" customHeight="1">
      <c r="A44" s="35"/>
      <c r="B44" s="35"/>
      <c r="C44" s="35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AC44" s="50"/>
      <c r="AD44" s="29"/>
      <c r="AF44" s="29"/>
      <c r="AG44" s="29"/>
      <c r="AH44" s="29"/>
    </row>
    <row r="45" spans="1:34" ht="15.75" customHeight="1">
      <c r="A45" s="35"/>
      <c r="B45" s="35"/>
      <c r="C45" s="35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9"/>
      <c r="AC45" s="50"/>
      <c r="AD45" s="29"/>
      <c r="AF45" s="29"/>
      <c r="AG45" s="29"/>
      <c r="AH45" s="29"/>
    </row>
    <row r="46" spans="1:34" ht="15.75" customHeight="1">
      <c r="A46" s="29"/>
      <c r="B46" s="35"/>
      <c r="C46" s="35"/>
      <c r="D46" s="38"/>
      <c r="G46" s="38"/>
      <c r="H46" s="38"/>
      <c r="I46" s="38"/>
      <c r="J46" s="38"/>
      <c r="K46" s="38"/>
      <c r="L46" s="38"/>
      <c r="AC46" s="50"/>
      <c r="AD46" s="29"/>
      <c r="AF46" s="29"/>
      <c r="AG46" s="29"/>
      <c r="AH46" s="29"/>
    </row>
    <row r="47" spans="1:34" ht="15.75" customHeight="1">
      <c r="A47" s="29"/>
      <c r="B47" s="35"/>
      <c r="C47" s="35"/>
      <c r="D47" s="38"/>
      <c r="G47" s="38"/>
      <c r="H47" s="38"/>
      <c r="I47" s="38"/>
      <c r="J47" s="38"/>
      <c r="K47" s="38"/>
      <c r="L47" s="38"/>
      <c r="AC47" s="50"/>
      <c r="AD47" s="29"/>
      <c r="AF47" s="29"/>
      <c r="AG47" s="29"/>
      <c r="AH47" s="29"/>
    </row>
    <row r="48" spans="1:34" ht="15.75" customHeight="1">
      <c r="A48" s="29"/>
      <c r="B48" s="35"/>
      <c r="C48" s="35"/>
      <c r="D48" s="38"/>
      <c r="G48" s="38"/>
      <c r="H48" s="38"/>
      <c r="I48" s="38"/>
      <c r="J48" s="38"/>
      <c r="K48" s="38"/>
      <c r="L48" s="38"/>
      <c r="AC48" s="50"/>
      <c r="AD48" s="29"/>
      <c r="AF48" s="29"/>
      <c r="AG48" s="29"/>
      <c r="AH48" s="29"/>
    </row>
    <row r="49" spans="1:34" ht="15.75" customHeight="1">
      <c r="A49" s="29"/>
      <c r="B49" s="35"/>
      <c r="C49" s="35"/>
      <c r="D49" s="38"/>
      <c r="G49" s="38"/>
      <c r="H49" s="38"/>
      <c r="I49" s="38"/>
      <c r="J49" s="38"/>
      <c r="K49" s="38"/>
      <c r="L49" s="38"/>
      <c r="AC49" s="50"/>
      <c r="AD49" s="29"/>
      <c r="AF49" s="29"/>
      <c r="AG49" s="29"/>
      <c r="AH49" s="29"/>
    </row>
    <row r="50" spans="30:34" ht="15.75" customHeight="1">
      <c r="AD50" s="29"/>
      <c r="AF50" s="29"/>
      <c r="AG50" s="29"/>
      <c r="AH50" s="29"/>
    </row>
    <row r="51" spans="30:34" ht="15.75" customHeight="1">
      <c r="AD51" s="29"/>
      <c r="AF51" s="29"/>
      <c r="AG51" s="29"/>
      <c r="AH51" s="29"/>
    </row>
    <row r="52" spans="30:34" ht="15.75" customHeight="1">
      <c r="AD52" s="29"/>
      <c r="AF52" s="29"/>
      <c r="AG52" s="29"/>
      <c r="AH52" s="29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mergeCells count="2">
    <mergeCell ref="B1:G1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4"/>
  <dimension ref="A1:W4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6.57421875" style="31" customWidth="1"/>
    <col min="2" max="2" width="13.57421875" style="32" customWidth="1"/>
    <col min="3" max="3" width="8.28125" style="32" customWidth="1"/>
    <col min="4" max="15" width="5.8515625" style="29" customWidth="1"/>
    <col min="16" max="16" width="8.57421875" style="51" customWidth="1"/>
    <col min="17" max="17" width="9.140625" style="29" customWidth="1"/>
    <col min="18" max="18" width="9.140625" style="35" customWidth="1"/>
    <col min="19" max="19" width="9.140625" style="29" customWidth="1"/>
    <col min="20" max="22" width="9.140625" style="35" customWidth="1"/>
    <col min="23" max="16384" width="9.140625" style="29" customWidth="1"/>
  </cols>
  <sheetData>
    <row r="1" spans="1:19" ht="25.5" customHeight="1">
      <c r="A1" s="66" t="s">
        <v>51</v>
      </c>
      <c r="B1" s="197" t="s">
        <v>52</v>
      </c>
      <c r="C1" s="197"/>
      <c r="D1" s="223"/>
      <c r="E1" s="223"/>
      <c r="F1" s="109" t="s">
        <v>53</v>
      </c>
      <c r="G1" s="110"/>
      <c r="H1" s="111"/>
      <c r="I1" s="112"/>
      <c r="J1" s="113"/>
      <c r="K1" s="113"/>
      <c r="L1" s="113"/>
      <c r="M1" s="113"/>
      <c r="N1" s="113"/>
      <c r="O1" s="113"/>
      <c r="P1" s="114"/>
      <c r="Q1" s="34"/>
      <c r="S1" s="34"/>
    </row>
    <row r="2" spans="1:19" ht="14.25">
      <c r="A2" s="115"/>
      <c r="B2" s="116"/>
      <c r="C2" s="117"/>
      <c r="D2" s="36" t="s">
        <v>45</v>
      </c>
      <c r="E2" s="30" t="s">
        <v>36</v>
      </c>
      <c r="F2" s="30" t="s">
        <v>37</v>
      </c>
      <c r="G2" s="30" t="s">
        <v>38</v>
      </c>
      <c r="H2" s="30" t="s">
        <v>39</v>
      </c>
      <c r="I2" s="30" t="s">
        <v>40</v>
      </c>
      <c r="J2" s="30" t="s">
        <v>41</v>
      </c>
      <c r="K2" s="30" t="s">
        <v>42</v>
      </c>
      <c r="L2" s="30" t="s">
        <v>43</v>
      </c>
      <c r="M2" s="30" t="s">
        <v>44</v>
      </c>
      <c r="N2" s="30" t="s">
        <v>94</v>
      </c>
      <c r="O2" s="30" t="s">
        <v>95</v>
      </c>
      <c r="P2" s="49"/>
      <c r="Q2" s="35"/>
      <c r="S2" s="35"/>
    </row>
    <row r="3" spans="1:19" ht="21" customHeight="1">
      <c r="A3" s="118" t="s">
        <v>3</v>
      </c>
      <c r="B3" s="224" t="s">
        <v>4</v>
      </c>
      <c r="C3" s="225"/>
      <c r="D3" s="167" t="s">
        <v>51</v>
      </c>
      <c r="E3" s="168" t="s">
        <v>51</v>
      </c>
      <c r="F3" s="167" t="s">
        <v>51</v>
      </c>
      <c r="G3" s="168" t="s">
        <v>51</v>
      </c>
      <c r="H3" s="167" t="s">
        <v>51</v>
      </c>
      <c r="I3" s="168" t="s">
        <v>51</v>
      </c>
      <c r="J3" s="167" t="s">
        <v>51</v>
      </c>
      <c r="K3" s="168" t="s">
        <v>51</v>
      </c>
      <c r="L3" s="167" t="s">
        <v>51</v>
      </c>
      <c r="M3" s="168" t="s">
        <v>51</v>
      </c>
      <c r="N3" s="167" t="s">
        <v>51</v>
      </c>
      <c r="O3" s="168" t="s">
        <v>51</v>
      </c>
      <c r="P3" s="170" t="s">
        <v>51</v>
      </c>
      <c r="Q3" s="35"/>
      <c r="R3" s="37"/>
      <c r="S3" s="35"/>
    </row>
    <row r="4" spans="1:23" ht="15" customHeight="1">
      <c r="A4" s="119">
        <f>HRÁČI!B5</f>
        <v>103</v>
      </c>
      <c r="B4" s="120" t="str">
        <f>HRÁČI!C5</f>
        <v>Kazimír </v>
      </c>
      <c r="C4" s="121" t="str">
        <f>HRÁČI!D5</f>
        <v>Jozef</v>
      </c>
      <c r="D4" s="46">
        <f>I!O8</f>
        <v>183.5</v>
      </c>
      <c r="E4" s="45">
        <f>'II'!O8</f>
        <v>187.5</v>
      </c>
      <c r="F4" s="46">
        <f>III!O8</f>
        <v>43.5</v>
      </c>
      <c r="G4" s="45">
        <f>'IV'!O8</f>
        <v>207.5</v>
      </c>
      <c r="H4" s="46">
        <f>V!O8</f>
        <v>768</v>
      </c>
      <c r="I4" s="45">
        <f>VI!O8</f>
        <v>205</v>
      </c>
      <c r="J4" s="46">
        <f>VII!O8</f>
        <v>-141.5</v>
      </c>
      <c r="K4" s="45">
        <f>VIII!O8</f>
        <v>155.5</v>
      </c>
      <c r="L4" s="46">
        <f>IX!O8</f>
        <v>-337.5</v>
      </c>
      <c r="M4" s="45">
        <f>X!O8</f>
        <v>442</v>
      </c>
      <c r="N4" s="46">
        <f>XI!O8</f>
        <v>136</v>
      </c>
      <c r="O4" s="45">
        <f>XII!O8</f>
        <v>110</v>
      </c>
      <c r="P4" s="131">
        <f>SUM(D4:O4)</f>
        <v>1959.5</v>
      </c>
      <c r="Q4" s="35"/>
      <c r="S4" s="35"/>
      <c r="W4" s="38"/>
    </row>
    <row r="5" spans="1:23" ht="15" customHeight="1">
      <c r="A5" s="119">
        <f>HRÁČI!B26</f>
        <v>224</v>
      </c>
      <c r="B5" s="120" t="str">
        <f>HRÁČI!C26</f>
        <v>Biely</v>
      </c>
      <c r="C5" s="121" t="str">
        <f>HRÁČI!D26</f>
        <v>Peter</v>
      </c>
      <c r="D5" s="46">
        <f>I!O29</f>
        <v>0</v>
      </c>
      <c r="E5" s="45">
        <f>'II'!O29</f>
        <v>0</v>
      </c>
      <c r="F5" s="46">
        <f>III!O29</f>
        <v>0</v>
      </c>
      <c r="G5" s="45">
        <f>'IV'!O29</f>
        <v>0</v>
      </c>
      <c r="H5" s="46">
        <f>V!O29</f>
        <v>137</v>
      </c>
      <c r="I5" s="45">
        <f>VI!O29</f>
        <v>143</v>
      </c>
      <c r="J5" s="46">
        <f>VII!O29</f>
        <v>740.5</v>
      </c>
      <c r="K5" s="45">
        <f>VIII!O29</f>
        <v>0</v>
      </c>
      <c r="L5" s="46">
        <f>IX!O29</f>
        <v>186</v>
      </c>
      <c r="M5" s="45">
        <f>X!O29</f>
        <v>0</v>
      </c>
      <c r="N5" s="46">
        <f>XI!O29</f>
        <v>113</v>
      </c>
      <c r="O5" s="45">
        <f>XII!O29</f>
        <v>285</v>
      </c>
      <c r="P5" s="131">
        <f>SUM(D5:O5)</f>
        <v>1604.5</v>
      </c>
      <c r="Q5" s="35"/>
      <c r="S5" s="35"/>
      <c r="W5" s="38"/>
    </row>
    <row r="6" spans="1:23" ht="15" customHeight="1">
      <c r="A6" s="119">
        <f>HRÁČI!B4</f>
        <v>102</v>
      </c>
      <c r="B6" s="120" t="str">
        <f>HRÁČI!C4</f>
        <v>Leskovský  </v>
      </c>
      <c r="C6" s="121" t="str">
        <f>HRÁČI!D4</f>
        <v>Roman</v>
      </c>
      <c r="D6" s="46">
        <f>I!O7</f>
        <v>-326</v>
      </c>
      <c r="E6" s="45">
        <f>'II'!O7</f>
        <v>511</v>
      </c>
      <c r="F6" s="46">
        <f>III!O7</f>
        <v>-995.5</v>
      </c>
      <c r="G6" s="45">
        <f>'IV'!O7</f>
        <v>515.5</v>
      </c>
      <c r="H6" s="46">
        <f>V!O7</f>
        <v>-59.5</v>
      </c>
      <c r="I6" s="45">
        <f>VI!O7</f>
        <v>482.5</v>
      </c>
      <c r="J6" s="46">
        <f>VII!O7</f>
        <v>-76</v>
      </c>
      <c r="K6" s="45">
        <f>VIII!O7</f>
        <v>237</v>
      </c>
      <c r="L6" s="46">
        <f>IX!O7</f>
        <v>353.5</v>
      </c>
      <c r="M6" s="45">
        <f>X!O7</f>
        <v>510.5</v>
      </c>
      <c r="N6" s="46">
        <f>XI!O7</f>
        <v>26</v>
      </c>
      <c r="O6" s="45">
        <f>XII!O7</f>
        <v>194</v>
      </c>
      <c r="P6" s="131">
        <f>SUM(D6:O6)</f>
        <v>1373</v>
      </c>
      <c r="Q6" s="35"/>
      <c r="S6" s="35"/>
      <c r="W6" s="38"/>
    </row>
    <row r="7" spans="1:23" ht="15" customHeight="1">
      <c r="A7" s="119">
        <f>HRÁČI!B23</f>
        <v>121</v>
      </c>
      <c r="B7" s="120" t="str">
        <f>HRÁČI!C23</f>
        <v>Svätojánsky</v>
      </c>
      <c r="C7" s="121" t="str">
        <f>HRÁČI!D23</f>
        <v>Daniel</v>
      </c>
      <c r="D7" s="46">
        <f>I!O26</f>
        <v>0</v>
      </c>
      <c r="E7" s="45">
        <f>'II'!O26</f>
        <v>49</v>
      </c>
      <c r="F7" s="46">
        <f>III!O26</f>
        <v>434</v>
      </c>
      <c r="G7" s="45">
        <f>'IV'!O26</f>
        <v>0</v>
      </c>
      <c r="H7" s="46">
        <f>V!O26</f>
        <v>694.5</v>
      </c>
      <c r="I7" s="45">
        <f>VI!O26</f>
        <v>-109</v>
      </c>
      <c r="J7" s="46">
        <f>VII!O26</f>
        <v>18</v>
      </c>
      <c r="K7" s="45">
        <f>VIII!O26</f>
        <v>0</v>
      </c>
      <c r="L7" s="46">
        <f>IX!O26</f>
        <v>0</v>
      </c>
      <c r="M7" s="45">
        <f>X!O26</f>
        <v>0</v>
      </c>
      <c r="N7" s="46">
        <f>XI!O26</f>
        <v>-397.5</v>
      </c>
      <c r="O7" s="45">
        <f>XII!O26</f>
        <v>233.5</v>
      </c>
      <c r="P7" s="131">
        <f>SUM(D7:O7)</f>
        <v>922.5</v>
      </c>
      <c r="Q7" s="35"/>
      <c r="R7"/>
      <c r="S7" s="35"/>
      <c r="T7" s="39"/>
      <c r="W7" s="39"/>
    </row>
    <row r="8" spans="1:23" ht="15" customHeight="1">
      <c r="A8" s="119">
        <f>HRÁČI!B10</f>
        <v>108</v>
      </c>
      <c r="B8" s="120" t="str">
        <f>HRÁČI!C10</f>
        <v>Vavríková</v>
      </c>
      <c r="C8" s="121" t="str">
        <f>HRÁČI!D10</f>
        <v>Lucia</v>
      </c>
      <c r="D8" s="46">
        <f>I!O13</f>
        <v>-31</v>
      </c>
      <c r="E8" s="45">
        <f>'II'!O13</f>
        <v>-201</v>
      </c>
      <c r="F8" s="46">
        <f>III!O13</f>
        <v>125</v>
      </c>
      <c r="G8" s="45">
        <f>'IV'!O13</f>
        <v>0</v>
      </c>
      <c r="H8" s="46">
        <f>V!O13</f>
        <v>323</v>
      </c>
      <c r="I8" s="45">
        <f>VI!O13</f>
        <v>-159</v>
      </c>
      <c r="J8" s="46">
        <f>VII!O13</f>
        <v>325.5</v>
      </c>
      <c r="K8" s="45">
        <f>VIII!O13</f>
        <v>-132.5</v>
      </c>
      <c r="L8" s="46">
        <f>IX!O13</f>
        <v>243.5</v>
      </c>
      <c r="M8" s="45">
        <f>X!O13</f>
        <v>27</v>
      </c>
      <c r="N8" s="46">
        <f>XI!O13</f>
        <v>182.5</v>
      </c>
      <c r="O8" s="45">
        <f>XII!O13</f>
        <v>64</v>
      </c>
      <c r="P8" s="131">
        <f>SUM(D8:O8)</f>
        <v>767</v>
      </c>
      <c r="Q8" s="35"/>
      <c r="R8"/>
      <c r="S8" s="35"/>
      <c r="T8" s="40"/>
      <c r="W8" s="39"/>
    </row>
    <row r="9" spans="1:23" ht="15" customHeight="1">
      <c r="A9" s="119">
        <f>HRÁČI!B21</f>
        <v>119</v>
      </c>
      <c r="B9" s="120" t="str">
        <f>HRÁČI!C21</f>
        <v>Češek</v>
      </c>
      <c r="C9" s="121" t="str">
        <f>HRÁČI!D21</f>
        <v>Ján</v>
      </c>
      <c r="D9" s="46">
        <f>I!O24</f>
        <v>0</v>
      </c>
      <c r="E9" s="45">
        <f>'II'!O24</f>
        <v>245</v>
      </c>
      <c r="F9" s="46">
        <f>III!O24</f>
        <v>0</v>
      </c>
      <c r="G9" s="45">
        <f>'IV'!O24</f>
        <v>678.5</v>
      </c>
      <c r="H9" s="46">
        <f>V!O24</f>
        <v>-73.5</v>
      </c>
      <c r="I9" s="45">
        <f>VI!O24</f>
        <v>-123</v>
      </c>
      <c r="J9" s="46">
        <f>VII!O24</f>
        <v>0</v>
      </c>
      <c r="K9" s="45">
        <f>VIII!O24</f>
        <v>0</v>
      </c>
      <c r="L9" s="46">
        <f>IX!O24</f>
        <v>0</v>
      </c>
      <c r="M9" s="45">
        <f>X!O24</f>
        <v>0</v>
      </c>
      <c r="N9" s="46">
        <f>XI!O24</f>
        <v>0</v>
      </c>
      <c r="O9" s="45">
        <f>XII!O24</f>
        <v>0</v>
      </c>
      <c r="P9" s="131">
        <f>SUM(D9:O9)</f>
        <v>727</v>
      </c>
      <c r="Q9" s="35"/>
      <c r="R9"/>
      <c r="S9" s="35"/>
      <c r="T9" s="40"/>
      <c r="W9" s="39"/>
    </row>
    <row r="10" spans="1:23" ht="15" customHeight="1">
      <c r="A10" s="119">
        <f>HRÁČI!B22</f>
        <v>120</v>
      </c>
      <c r="B10" s="120" t="str">
        <f>HRÁČI!C22</f>
        <v>Urban</v>
      </c>
      <c r="C10" s="121" t="str">
        <f>HRÁČI!D22</f>
        <v>Daniel</v>
      </c>
      <c r="D10" s="46">
        <f>I!O25</f>
        <v>0</v>
      </c>
      <c r="E10" s="45">
        <f>'II'!O25</f>
        <v>39.5</v>
      </c>
      <c r="F10" s="46">
        <f>III!O25</f>
        <v>-18</v>
      </c>
      <c r="G10" s="45">
        <f>'IV'!O25</f>
        <v>0</v>
      </c>
      <c r="H10" s="46">
        <f>V!O25</f>
        <v>116</v>
      </c>
      <c r="I10" s="45">
        <f>VI!O25</f>
        <v>0</v>
      </c>
      <c r="J10" s="46">
        <f>VII!O25</f>
        <v>0</v>
      </c>
      <c r="K10" s="45">
        <f>VIII!O25</f>
        <v>0</v>
      </c>
      <c r="L10" s="46">
        <f>IX!O25</f>
        <v>0</v>
      </c>
      <c r="M10" s="45">
        <f>X!O25</f>
        <v>293</v>
      </c>
      <c r="N10" s="46">
        <f>XI!O25</f>
        <v>-196</v>
      </c>
      <c r="O10" s="45">
        <f>XII!O25</f>
        <v>-37.5</v>
      </c>
      <c r="P10" s="131">
        <f>SUM(D10:O10)</f>
        <v>197</v>
      </c>
      <c r="Q10" s="35"/>
      <c r="R10"/>
      <c r="S10" s="35"/>
      <c r="T10" s="40"/>
      <c r="W10" s="39"/>
    </row>
    <row r="11" spans="1:23" ht="15" customHeight="1">
      <c r="A11" s="119">
        <f>HRÁČI!B7</f>
        <v>105</v>
      </c>
      <c r="B11" s="120" t="str">
        <f>HRÁČI!C7</f>
        <v>Vavrík  </v>
      </c>
      <c r="C11" s="121" t="str">
        <f>HRÁČI!D7</f>
        <v>Ivan</v>
      </c>
      <c r="D11" s="46">
        <f>I!O10</f>
        <v>0</v>
      </c>
      <c r="E11" s="45">
        <f>'II'!O10</f>
        <v>0</v>
      </c>
      <c r="F11" s="46">
        <f>III!O10</f>
        <v>0</v>
      </c>
      <c r="G11" s="45">
        <f>'IV'!O10</f>
        <v>0</v>
      </c>
      <c r="H11" s="46">
        <f>V!O10</f>
        <v>0</v>
      </c>
      <c r="I11" s="45">
        <f>VI!O10</f>
        <v>0</v>
      </c>
      <c r="J11" s="46">
        <f>VII!O10</f>
        <v>0</v>
      </c>
      <c r="K11" s="45">
        <f>VIII!O10</f>
        <v>0</v>
      </c>
      <c r="L11" s="46">
        <f>IX!O10</f>
        <v>0</v>
      </c>
      <c r="M11" s="45">
        <f>X!O10</f>
        <v>0</v>
      </c>
      <c r="N11" s="46">
        <f>XI!O10</f>
        <v>0</v>
      </c>
      <c r="O11" s="45">
        <f>XII!O10</f>
        <v>0</v>
      </c>
      <c r="P11" s="131">
        <f>SUM(D11:O11)</f>
        <v>0</v>
      </c>
      <c r="Q11" s="35"/>
      <c r="R11"/>
      <c r="S11" s="35"/>
      <c r="T11" s="40"/>
      <c r="W11" s="39"/>
    </row>
    <row r="12" spans="1:23" ht="15" customHeight="1">
      <c r="A12" s="119">
        <f>HRÁČI!B11</f>
        <v>109</v>
      </c>
      <c r="B12" s="120" t="str">
        <f>HRÁČI!C11</f>
        <v>Andraščíková  </v>
      </c>
      <c r="C12" s="121" t="str">
        <f>HRÁČI!D11</f>
        <v>Beáta</v>
      </c>
      <c r="D12" s="46">
        <f>I!O14</f>
        <v>0</v>
      </c>
      <c r="E12" s="45">
        <f>'II'!O14</f>
        <v>0</v>
      </c>
      <c r="F12" s="46">
        <f>III!O14</f>
        <v>0</v>
      </c>
      <c r="G12" s="45">
        <f>'IV'!O14</f>
        <v>0</v>
      </c>
      <c r="H12" s="46">
        <f>V!O14</f>
        <v>0</v>
      </c>
      <c r="I12" s="45">
        <f>VI!O14</f>
        <v>0</v>
      </c>
      <c r="J12" s="46">
        <f>VII!O14</f>
        <v>0</v>
      </c>
      <c r="K12" s="45">
        <f>VIII!O14</f>
        <v>0</v>
      </c>
      <c r="L12" s="46">
        <f>IX!O14</f>
        <v>0</v>
      </c>
      <c r="M12" s="45">
        <f>X!O14</f>
        <v>0</v>
      </c>
      <c r="N12" s="46">
        <f>XI!O14</f>
        <v>0</v>
      </c>
      <c r="O12" s="45">
        <f>XII!O14</f>
        <v>0</v>
      </c>
      <c r="P12" s="131">
        <f>SUM(D12:O12)</f>
        <v>0</v>
      </c>
      <c r="Q12" s="35"/>
      <c r="R12"/>
      <c r="S12" s="35"/>
      <c r="T12" s="40"/>
      <c r="W12" s="39"/>
    </row>
    <row r="13" spans="1:23" ht="15" customHeight="1">
      <c r="A13" s="119">
        <f>HRÁČI!B12</f>
        <v>110</v>
      </c>
      <c r="B13" s="120" t="str">
        <f>HRÁČI!C12</f>
        <v>Andraščík</v>
      </c>
      <c r="C13" s="121" t="str">
        <f>HRÁČI!D12</f>
        <v>Michal</v>
      </c>
      <c r="D13" s="46">
        <f>I!O15</f>
        <v>0</v>
      </c>
      <c r="E13" s="45">
        <f>'II'!O15</f>
        <v>0</v>
      </c>
      <c r="F13" s="46">
        <f>III!O15</f>
        <v>0</v>
      </c>
      <c r="G13" s="45">
        <f>'IV'!O15</f>
        <v>0</v>
      </c>
      <c r="H13" s="46">
        <f>V!O15</f>
        <v>0</v>
      </c>
      <c r="I13" s="45">
        <f>VI!O15</f>
        <v>0</v>
      </c>
      <c r="J13" s="46">
        <f>VII!O15</f>
        <v>0</v>
      </c>
      <c r="K13" s="45">
        <f>VIII!O15</f>
        <v>0</v>
      </c>
      <c r="L13" s="46">
        <f>IX!O15</f>
        <v>0</v>
      </c>
      <c r="M13" s="45">
        <f>X!O15</f>
        <v>0</v>
      </c>
      <c r="N13" s="46">
        <f>XI!O15</f>
        <v>0</v>
      </c>
      <c r="O13" s="45">
        <f>XII!O15</f>
        <v>0</v>
      </c>
      <c r="P13" s="131">
        <f>SUM(D13:O13)</f>
        <v>0</v>
      </c>
      <c r="Q13" s="35"/>
      <c r="S13" s="35"/>
      <c r="T13" s="40"/>
      <c r="W13" s="39"/>
    </row>
    <row r="14" spans="1:23" ht="15" customHeight="1">
      <c r="A14" s="119">
        <f>HRÁČI!B13</f>
        <v>111</v>
      </c>
      <c r="B14" s="120" t="str">
        <f>HRÁČI!C13</f>
        <v>Andraščíková  </v>
      </c>
      <c r="C14" s="121" t="str">
        <f>HRÁČI!D13</f>
        <v>Katarína</v>
      </c>
      <c r="D14" s="46">
        <f>I!O16</f>
        <v>0</v>
      </c>
      <c r="E14" s="45">
        <f>'II'!O16</f>
        <v>0</v>
      </c>
      <c r="F14" s="46">
        <f>III!O16</f>
        <v>0</v>
      </c>
      <c r="G14" s="45">
        <f>'IV'!O16</f>
        <v>0</v>
      </c>
      <c r="H14" s="46">
        <f>V!O16</f>
        <v>0</v>
      </c>
      <c r="I14" s="45">
        <f>VI!O16</f>
        <v>0</v>
      </c>
      <c r="J14" s="46">
        <f>VII!O16</f>
        <v>0</v>
      </c>
      <c r="K14" s="45">
        <f>VIII!O16</f>
        <v>0</v>
      </c>
      <c r="L14" s="46">
        <f>IX!O16</f>
        <v>0</v>
      </c>
      <c r="M14" s="45">
        <f>X!O16</f>
        <v>0</v>
      </c>
      <c r="N14" s="46">
        <f>XI!O16</f>
        <v>0</v>
      </c>
      <c r="O14" s="45">
        <f>XII!O16</f>
        <v>0</v>
      </c>
      <c r="P14" s="131">
        <f>SUM(D14:O14)</f>
        <v>0</v>
      </c>
      <c r="Q14" s="35"/>
      <c r="S14" s="35"/>
      <c r="T14" s="29"/>
      <c r="W14" s="39"/>
    </row>
    <row r="15" spans="1:23" ht="15" customHeight="1">
      <c r="A15" s="119">
        <f>HRÁČI!B19</f>
        <v>117</v>
      </c>
      <c r="B15" s="120" t="str">
        <f>HRÁČI!C19</f>
        <v>Vlčko</v>
      </c>
      <c r="C15" s="121" t="str">
        <f>HRÁČI!D19</f>
        <v>Miroslav</v>
      </c>
      <c r="D15" s="46">
        <f>I!O22</f>
        <v>0</v>
      </c>
      <c r="E15" s="45">
        <f>'II'!O22</f>
        <v>0</v>
      </c>
      <c r="F15" s="46">
        <f>III!O22</f>
        <v>0</v>
      </c>
      <c r="G15" s="45">
        <f>'IV'!O22</f>
        <v>0</v>
      </c>
      <c r="H15" s="46">
        <f>V!O22</f>
        <v>0</v>
      </c>
      <c r="I15" s="45">
        <f>VI!O22</f>
        <v>0</v>
      </c>
      <c r="J15" s="46">
        <f>VII!O22</f>
        <v>0</v>
      </c>
      <c r="K15" s="45">
        <f>VIII!O22</f>
        <v>0</v>
      </c>
      <c r="L15" s="46">
        <f>IX!O22</f>
        <v>0</v>
      </c>
      <c r="M15" s="45">
        <f>X!O22</f>
        <v>0</v>
      </c>
      <c r="N15" s="46">
        <f>XI!O22</f>
        <v>0</v>
      </c>
      <c r="O15" s="45">
        <f>XII!O22</f>
        <v>0</v>
      </c>
      <c r="P15" s="131">
        <f>SUM(D15:O15)</f>
        <v>0</v>
      </c>
      <c r="Q15" s="35"/>
      <c r="S15" s="35"/>
      <c r="T15" s="29"/>
      <c r="W15" s="39"/>
    </row>
    <row r="16" spans="1:23" ht="15" customHeight="1">
      <c r="A16" s="119">
        <f>HRÁČI!B20</f>
        <v>118</v>
      </c>
      <c r="B16" s="120" t="str">
        <f>HRÁČI!C20</f>
        <v>Stadtrucker </v>
      </c>
      <c r="C16" s="121" t="str">
        <f>HRÁČI!D20</f>
        <v>Fedor</v>
      </c>
      <c r="D16" s="46">
        <f>I!O23</f>
        <v>0</v>
      </c>
      <c r="E16" s="45">
        <f>'II'!O23</f>
        <v>0</v>
      </c>
      <c r="F16" s="46">
        <f>III!O23</f>
        <v>0</v>
      </c>
      <c r="G16" s="45">
        <f>'IV'!O23</f>
        <v>0</v>
      </c>
      <c r="H16" s="46">
        <f>V!O23</f>
        <v>0</v>
      </c>
      <c r="I16" s="45">
        <f>VI!O23</f>
        <v>0</v>
      </c>
      <c r="J16" s="46">
        <f>VII!O23</f>
        <v>0</v>
      </c>
      <c r="K16" s="45">
        <f>VIII!O23</f>
        <v>0</v>
      </c>
      <c r="L16" s="46">
        <f>IX!O23</f>
        <v>0</v>
      </c>
      <c r="M16" s="45">
        <f>X!O23</f>
        <v>0</v>
      </c>
      <c r="N16" s="46">
        <f>XI!O23</f>
        <v>0</v>
      </c>
      <c r="O16" s="45">
        <f>XII!O23</f>
        <v>0</v>
      </c>
      <c r="P16" s="131">
        <f>SUM(D16:O16)</f>
        <v>0</v>
      </c>
      <c r="Q16" s="35"/>
      <c r="S16" s="35"/>
      <c r="W16" s="39"/>
    </row>
    <row r="17" spans="1:23" ht="15" customHeight="1">
      <c r="A17" s="119">
        <f>HRÁČI!B27</f>
        <v>125</v>
      </c>
      <c r="B17" s="120">
        <f>HRÁČI!C27</f>
        <v>0</v>
      </c>
      <c r="C17" s="121">
        <f>HRÁČI!D27</f>
        <v>0</v>
      </c>
      <c r="D17" s="46">
        <f>I!O30</f>
        <v>0</v>
      </c>
      <c r="E17" s="45">
        <f>'II'!O30</f>
        <v>0</v>
      </c>
      <c r="F17" s="46">
        <f>III!O30</f>
        <v>0</v>
      </c>
      <c r="G17" s="45">
        <f>'IV'!O30</f>
        <v>0</v>
      </c>
      <c r="H17" s="46">
        <f>V!O30</f>
        <v>0</v>
      </c>
      <c r="I17" s="45">
        <f>VI!O30</f>
        <v>0</v>
      </c>
      <c r="J17" s="46">
        <f>VII!O30</f>
        <v>0</v>
      </c>
      <c r="K17" s="45">
        <f>VIII!O30</f>
        <v>0</v>
      </c>
      <c r="L17" s="46">
        <f>IX!O30</f>
        <v>0</v>
      </c>
      <c r="M17" s="45">
        <f>X!O30</f>
        <v>0</v>
      </c>
      <c r="N17" s="46">
        <f>XI!O30</f>
        <v>0</v>
      </c>
      <c r="O17" s="45">
        <f>XII!O30</f>
        <v>0</v>
      </c>
      <c r="P17" s="131">
        <f>SUM(D17:O17)</f>
        <v>0</v>
      </c>
      <c r="Q17" s="35"/>
      <c r="S17" s="35"/>
      <c r="W17" s="39"/>
    </row>
    <row r="18" spans="1:23" ht="15" customHeight="1">
      <c r="A18" s="119">
        <f>HRÁČI!B28</f>
        <v>126</v>
      </c>
      <c r="B18" s="120">
        <f>HRÁČI!C28</f>
        <v>0</v>
      </c>
      <c r="C18" s="121">
        <f>HRÁČI!D28</f>
        <v>0</v>
      </c>
      <c r="D18" s="46">
        <f>I!O31</f>
        <v>0</v>
      </c>
      <c r="E18" s="45">
        <f>'II'!O31</f>
        <v>0</v>
      </c>
      <c r="F18" s="46">
        <f>III!O31</f>
        <v>0</v>
      </c>
      <c r="G18" s="45">
        <f>'IV'!O31</f>
        <v>0</v>
      </c>
      <c r="H18" s="46">
        <f>V!O31</f>
        <v>0</v>
      </c>
      <c r="I18" s="45">
        <f>VI!O31</f>
        <v>0</v>
      </c>
      <c r="J18" s="46">
        <f>VII!O31</f>
        <v>0</v>
      </c>
      <c r="K18" s="45">
        <f>VIII!O31</f>
        <v>0</v>
      </c>
      <c r="L18" s="46">
        <f>IX!O31</f>
        <v>0</v>
      </c>
      <c r="M18" s="45">
        <f>X!O31</f>
        <v>0</v>
      </c>
      <c r="N18" s="46">
        <f>XI!O31</f>
        <v>0</v>
      </c>
      <c r="O18" s="45">
        <f>XII!O31</f>
        <v>0</v>
      </c>
      <c r="P18" s="131">
        <f>SUM(D18:O18)</f>
        <v>0</v>
      </c>
      <c r="Q18" s="35"/>
      <c r="S18" s="35"/>
      <c r="W18" s="39"/>
    </row>
    <row r="19" spans="1:23" ht="15" customHeight="1">
      <c r="A19" s="119">
        <f>HRÁČI!B29</f>
        <v>127</v>
      </c>
      <c r="B19" s="120">
        <f>HRÁČI!C29</f>
        <v>0</v>
      </c>
      <c r="C19" s="121">
        <f>HRÁČI!D29</f>
        <v>0</v>
      </c>
      <c r="D19" s="46">
        <f>I!O32</f>
        <v>0</v>
      </c>
      <c r="E19" s="45">
        <f>'II'!O32</f>
        <v>0</v>
      </c>
      <c r="F19" s="46">
        <f>III!O32</f>
        <v>0</v>
      </c>
      <c r="G19" s="45">
        <f>'IV'!O32</f>
        <v>0</v>
      </c>
      <c r="H19" s="46">
        <f>V!O32</f>
        <v>0</v>
      </c>
      <c r="I19" s="45">
        <f>VI!O32</f>
        <v>0</v>
      </c>
      <c r="J19" s="46">
        <f>VII!O32</f>
        <v>0</v>
      </c>
      <c r="K19" s="45">
        <f>VIII!O32</f>
        <v>0</v>
      </c>
      <c r="L19" s="46">
        <f>IX!O32</f>
        <v>0</v>
      </c>
      <c r="M19" s="45">
        <f>X!O32</f>
        <v>0</v>
      </c>
      <c r="N19" s="46">
        <f>XI!O32</f>
        <v>0</v>
      </c>
      <c r="O19" s="45">
        <f>XII!O32</f>
        <v>0</v>
      </c>
      <c r="P19" s="131">
        <f>SUM(D19:O19)</f>
        <v>0</v>
      </c>
      <c r="Q19" s="35"/>
      <c r="S19" s="35"/>
      <c r="W19" s="39"/>
    </row>
    <row r="20" spans="1:23" ht="15" customHeight="1">
      <c r="A20" s="119">
        <f>HRÁČI!B30</f>
        <v>128</v>
      </c>
      <c r="B20" s="120">
        <f>HRÁČI!C30</f>
        <v>0</v>
      </c>
      <c r="C20" s="121">
        <f>HRÁČI!D30</f>
        <v>0</v>
      </c>
      <c r="D20" s="46">
        <f>I!O33</f>
        <v>0</v>
      </c>
      <c r="E20" s="45">
        <f>'II'!O33</f>
        <v>0</v>
      </c>
      <c r="F20" s="46">
        <f>III!O33</f>
        <v>0</v>
      </c>
      <c r="G20" s="45">
        <f>'IV'!O33</f>
        <v>0</v>
      </c>
      <c r="H20" s="46">
        <f>V!O33</f>
        <v>0</v>
      </c>
      <c r="I20" s="45">
        <f>VI!O33</f>
        <v>0</v>
      </c>
      <c r="J20" s="46">
        <f>VII!O33</f>
        <v>0</v>
      </c>
      <c r="K20" s="45">
        <f>VIII!O33</f>
        <v>0</v>
      </c>
      <c r="L20" s="46">
        <f>IX!O33</f>
        <v>0</v>
      </c>
      <c r="M20" s="45">
        <f>X!O33</f>
        <v>0</v>
      </c>
      <c r="N20" s="46">
        <f>XI!O33</f>
        <v>0</v>
      </c>
      <c r="O20" s="45">
        <f>XII!O33</f>
        <v>0</v>
      </c>
      <c r="P20" s="131">
        <f>SUM(D20:O20)</f>
        <v>0</v>
      </c>
      <c r="Q20" s="35"/>
      <c r="S20" s="35"/>
      <c r="W20" s="39"/>
    </row>
    <row r="21" spans="1:23" ht="15" customHeight="1">
      <c r="A21" s="119">
        <f>HRÁČI!B31</f>
        <v>129</v>
      </c>
      <c r="B21" s="120">
        <f>HRÁČI!C31</f>
        <v>0</v>
      </c>
      <c r="C21" s="121">
        <f>HRÁČI!D31</f>
        <v>0</v>
      </c>
      <c r="D21" s="46">
        <f>I!O34</f>
        <v>0</v>
      </c>
      <c r="E21" s="45">
        <f>'II'!O34</f>
        <v>0</v>
      </c>
      <c r="F21" s="46">
        <f>III!O34</f>
        <v>0</v>
      </c>
      <c r="G21" s="45">
        <f>'IV'!O34</f>
        <v>0</v>
      </c>
      <c r="H21" s="46">
        <f>V!O34</f>
        <v>0</v>
      </c>
      <c r="I21" s="45">
        <f>VI!O34</f>
        <v>0</v>
      </c>
      <c r="J21" s="46">
        <f>VII!O34</f>
        <v>0</v>
      </c>
      <c r="K21" s="45">
        <f>VIII!O34</f>
        <v>0</v>
      </c>
      <c r="L21" s="46">
        <f>IX!O34</f>
        <v>0</v>
      </c>
      <c r="M21" s="45">
        <f>X!O34</f>
        <v>0</v>
      </c>
      <c r="N21" s="46">
        <f>XI!O34</f>
        <v>0</v>
      </c>
      <c r="O21" s="45">
        <f>XII!O34</f>
        <v>0</v>
      </c>
      <c r="P21" s="131">
        <f>SUM(D21:O21)</f>
        <v>0</v>
      </c>
      <c r="Q21" s="35"/>
      <c r="S21" s="35"/>
      <c r="W21" s="39"/>
    </row>
    <row r="22" spans="1:23" ht="15" customHeight="1">
      <c r="A22" s="119">
        <f>HRÁČI!B32</f>
        <v>130</v>
      </c>
      <c r="B22" s="120">
        <f>HRÁČI!C32</f>
        <v>0</v>
      </c>
      <c r="C22" s="121">
        <f>HRÁČI!D32</f>
        <v>0</v>
      </c>
      <c r="D22" s="46">
        <f>I!O35</f>
        <v>0</v>
      </c>
      <c r="E22" s="45">
        <f>'II'!O35</f>
        <v>0</v>
      </c>
      <c r="F22" s="46">
        <f>III!O35</f>
        <v>0</v>
      </c>
      <c r="G22" s="45">
        <f>'IV'!O35</f>
        <v>0</v>
      </c>
      <c r="H22" s="46">
        <f>V!O35</f>
        <v>0</v>
      </c>
      <c r="I22" s="45">
        <f>VI!O35</f>
        <v>0</v>
      </c>
      <c r="J22" s="46">
        <f>VII!O35</f>
        <v>0</v>
      </c>
      <c r="K22" s="45">
        <f>VIII!O35</f>
        <v>0</v>
      </c>
      <c r="L22" s="46">
        <f>IX!O35</f>
        <v>0</v>
      </c>
      <c r="M22" s="45">
        <f>X!O35</f>
        <v>0</v>
      </c>
      <c r="N22" s="46">
        <f>XI!O35</f>
        <v>0</v>
      </c>
      <c r="O22" s="45">
        <f>XII!O35</f>
        <v>0</v>
      </c>
      <c r="P22" s="131">
        <f>SUM(D22:O22)</f>
        <v>0</v>
      </c>
      <c r="Q22" s="35"/>
      <c r="S22" s="35"/>
      <c r="W22" s="39"/>
    </row>
    <row r="23" spans="1:23" ht="15" customHeight="1">
      <c r="A23" s="119">
        <f>HRÁČI!B14</f>
        <v>112</v>
      </c>
      <c r="B23" s="120" t="str">
        <f>HRÁČI!C14</f>
        <v>Buch</v>
      </c>
      <c r="C23" s="121" t="str">
        <f>HRÁČI!D14</f>
        <v>Peter</v>
      </c>
      <c r="D23" s="46">
        <f>I!O17</f>
        <v>-138.5</v>
      </c>
      <c r="E23" s="45">
        <f>'II'!O17</f>
        <v>0</v>
      </c>
      <c r="F23" s="46">
        <f>III!O17</f>
        <v>127.5</v>
      </c>
      <c r="G23" s="45">
        <f>'IV'!O17</f>
        <v>0</v>
      </c>
      <c r="H23" s="46">
        <f>V!O17</f>
        <v>0</v>
      </c>
      <c r="I23" s="45">
        <f>VI!O17</f>
        <v>0</v>
      </c>
      <c r="J23" s="46">
        <f>VII!O17</f>
        <v>0</v>
      </c>
      <c r="K23" s="45">
        <f>VIII!O17</f>
        <v>0</v>
      </c>
      <c r="L23" s="46">
        <f>IX!O17</f>
        <v>0</v>
      </c>
      <c r="M23" s="45">
        <f>X!O17</f>
        <v>0</v>
      </c>
      <c r="N23" s="46">
        <f>XI!O17</f>
        <v>0</v>
      </c>
      <c r="O23" s="45">
        <f>XII!O17</f>
        <v>0</v>
      </c>
      <c r="P23" s="131">
        <f>SUM(D23:O23)</f>
        <v>-11</v>
      </c>
      <c r="Q23" s="35"/>
      <c r="S23" s="35"/>
      <c r="W23" s="39"/>
    </row>
    <row r="24" spans="1:23" ht="15" customHeight="1">
      <c r="A24" s="119">
        <f>HRÁČI!B6</f>
        <v>104</v>
      </c>
      <c r="B24" s="120" t="str">
        <f>HRÁČI!C6</f>
        <v>Vavrík  </v>
      </c>
      <c r="C24" s="121" t="str">
        <f>HRÁČI!D6</f>
        <v>Roman</v>
      </c>
      <c r="D24" s="46">
        <f>I!O9</f>
        <v>-158</v>
      </c>
      <c r="E24" s="45">
        <f>'II'!O9</f>
        <v>-211</v>
      </c>
      <c r="F24" s="46">
        <f>III!O9</f>
        <v>312</v>
      </c>
      <c r="G24" s="45">
        <f>'IV'!O9</f>
        <v>-194</v>
      </c>
      <c r="H24" s="46">
        <f>V!O9</f>
        <v>291</v>
      </c>
      <c r="I24" s="45">
        <f>VI!O9</f>
        <v>-294.5</v>
      </c>
      <c r="J24" s="46">
        <f>VII!O9</f>
        <v>-183.5</v>
      </c>
      <c r="K24" s="45">
        <f>VIII!O9</f>
        <v>0</v>
      </c>
      <c r="L24" s="46">
        <f>IX!O9</f>
        <v>10.5</v>
      </c>
      <c r="M24" s="45">
        <f>X!O9</f>
        <v>-68</v>
      </c>
      <c r="N24" s="46">
        <f>XI!O9</f>
        <v>-101.5</v>
      </c>
      <c r="O24" s="45">
        <f>XII!O9</f>
        <v>514</v>
      </c>
      <c r="P24" s="131">
        <f>SUM(D24:O24)</f>
        <v>-83</v>
      </c>
      <c r="Q24" s="35"/>
      <c r="S24" s="35"/>
      <c r="W24" s="39"/>
    </row>
    <row r="25" spans="1:23" ht="15" customHeight="1">
      <c r="A25" s="119">
        <f>HRÁČI!B17</f>
        <v>115</v>
      </c>
      <c r="B25" s="120" t="str">
        <f>HRÁČI!C17</f>
        <v>Rigo</v>
      </c>
      <c r="C25" s="121" t="str">
        <f>HRÁČI!D17</f>
        <v>Ľudovít</v>
      </c>
      <c r="D25" s="46">
        <f>I!O20</f>
        <v>-48</v>
      </c>
      <c r="E25" s="45">
        <f>'II'!O20</f>
        <v>0</v>
      </c>
      <c r="F25" s="46">
        <f>III!O20</f>
        <v>-50</v>
      </c>
      <c r="G25" s="45">
        <f>'IV'!O20</f>
        <v>0</v>
      </c>
      <c r="H25" s="46">
        <f>V!O20</f>
        <v>0</v>
      </c>
      <c r="I25" s="45">
        <f>VI!O20</f>
        <v>0</v>
      </c>
      <c r="J25" s="46">
        <f>VII!O20</f>
        <v>0</v>
      </c>
      <c r="K25" s="45">
        <f>VIII!O20</f>
        <v>0</v>
      </c>
      <c r="L25" s="46">
        <f>IX!O20</f>
        <v>0</v>
      </c>
      <c r="M25" s="45">
        <f>X!O20</f>
        <v>0</v>
      </c>
      <c r="N25" s="46">
        <f>XI!O20</f>
        <v>0</v>
      </c>
      <c r="O25" s="45">
        <f>XII!O20</f>
        <v>0</v>
      </c>
      <c r="P25" s="131">
        <f>SUM(D25:O25)</f>
        <v>-98</v>
      </c>
      <c r="Q25" s="35"/>
      <c r="S25" s="35"/>
      <c r="W25" s="39"/>
    </row>
    <row r="26" spans="1:23" ht="15" customHeight="1">
      <c r="A26" s="119">
        <f>HRÁČI!B8</f>
        <v>106</v>
      </c>
      <c r="B26" s="120" t="str">
        <f>HRÁČI!C8</f>
        <v>Bisák </v>
      </c>
      <c r="C26" s="121" t="str">
        <f>HRÁČI!D8</f>
        <v>Viliam</v>
      </c>
      <c r="D26" s="46">
        <f>I!O11</f>
        <v>355</v>
      </c>
      <c r="E26" s="45">
        <f>'II'!O11</f>
        <v>-173.5</v>
      </c>
      <c r="F26" s="46">
        <f>III!O11</f>
        <v>-248</v>
      </c>
      <c r="G26" s="45">
        <f>'IV'!O11</f>
        <v>209.5</v>
      </c>
      <c r="H26" s="46">
        <f>V!O11</f>
        <v>210.5</v>
      </c>
      <c r="I26" s="45">
        <f>VI!O11</f>
        <v>309</v>
      </c>
      <c r="J26" s="46">
        <f>VII!O11</f>
        <v>-67.5</v>
      </c>
      <c r="K26" s="45">
        <f>VIII!O11</f>
        <v>217</v>
      </c>
      <c r="L26" s="46">
        <f>IX!O11</f>
        <v>-149</v>
      </c>
      <c r="M26" s="45">
        <f>X!O11</f>
        <v>-232.5</v>
      </c>
      <c r="N26" s="46">
        <f>XI!O11</f>
        <v>-148.5</v>
      </c>
      <c r="O26" s="45">
        <f>XII!O11</f>
        <v>-494.5</v>
      </c>
      <c r="P26" s="131">
        <f>SUM(D26:O26)</f>
        <v>-212.5</v>
      </c>
      <c r="Q26" s="35"/>
      <c r="S26" s="35"/>
      <c r="W26" s="39"/>
    </row>
    <row r="27" spans="1:23" ht="15" customHeight="1">
      <c r="A27" s="119">
        <f>HRÁČI!B16</f>
        <v>114</v>
      </c>
      <c r="B27" s="120" t="str">
        <f>HRÁČI!C16</f>
        <v>Pecov</v>
      </c>
      <c r="C27" s="121" t="str">
        <f>HRÁČI!D16</f>
        <v>Ivan</v>
      </c>
      <c r="D27" s="46">
        <f>I!O19</f>
        <v>168</v>
      </c>
      <c r="E27" s="45">
        <f>'II'!O19</f>
        <v>14</v>
      </c>
      <c r="F27" s="46">
        <f>III!O19</f>
        <v>0</v>
      </c>
      <c r="G27" s="45">
        <f>'IV'!O19</f>
        <v>-633.5</v>
      </c>
      <c r="H27" s="46">
        <f>V!O19</f>
        <v>22.5</v>
      </c>
      <c r="I27" s="45">
        <f>VI!O19</f>
        <v>-130</v>
      </c>
      <c r="J27" s="46">
        <f>VII!O19</f>
        <v>162</v>
      </c>
      <c r="K27" s="45">
        <f>VIII!O19</f>
        <v>536.5</v>
      </c>
      <c r="L27" s="46">
        <f>IX!O19</f>
        <v>-263.5</v>
      </c>
      <c r="M27" s="45">
        <f>X!O19</f>
        <v>42.5</v>
      </c>
      <c r="N27" s="46">
        <f>XI!O19</f>
        <v>-206</v>
      </c>
      <c r="O27" s="45">
        <f>XII!O19</f>
        <v>-40.5</v>
      </c>
      <c r="P27" s="131">
        <f>SUM(D27:O27)</f>
        <v>-328</v>
      </c>
      <c r="Q27" s="35"/>
      <c r="S27" s="35"/>
      <c r="W27" s="39"/>
    </row>
    <row r="28" spans="1:23" ht="15" customHeight="1">
      <c r="A28" s="119">
        <f>HRÁČI!B15</f>
        <v>113</v>
      </c>
      <c r="B28" s="120" t="str">
        <f>HRÁČI!C15</f>
        <v>Danics</v>
      </c>
      <c r="C28" s="121" t="str">
        <f>HRÁČI!D15</f>
        <v>Erich</v>
      </c>
      <c r="D28" s="46">
        <f>I!O18</f>
        <v>0</v>
      </c>
      <c r="E28" s="45">
        <f>'II'!O18</f>
        <v>0</v>
      </c>
      <c r="F28" s="46">
        <f>III!O18</f>
        <v>0</v>
      </c>
      <c r="G28" s="45">
        <f>'IV'!O18</f>
        <v>-55.5</v>
      </c>
      <c r="H28" s="46">
        <f>V!O18</f>
        <v>0.5</v>
      </c>
      <c r="I28" s="45">
        <f>VI!O18</f>
        <v>0</v>
      </c>
      <c r="J28" s="46">
        <f>VII!O18</f>
        <v>-341.5</v>
      </c>
      <c r="K28" s="45">
        <f>VIII!O18</f>
        <v>0</v>
      </c>
      <c r="L28" s="46">
        <f>IX!O18</f>
        <v>0</v>
      </c>
      <c r="M28" s="45">
        <f>X!O18</f>
        <v>0</v>
      </c>
      <c r="N28" s="46">
        <f>XI!O18</f>
        <v>0</v>
      </c>
      <c r="O28" s="45">
        <f>XII!O18</f>
        <v>0</v>
      </c>
      <c r="P28" s="131">
        <f>SUM(D28:O28)</f>
        <v>-396.5</v>
      </c>
      <c r="Q28" s="35"/>
      <c r="S28" s="35"/>
      <c r="W28" s="39"/>
    </row>
    <row r="29" spans="1:23" ht="15" customHeight="1">
      <c r="A29" s="119">
        <f>HRÁČI!B25</f>
        <v>123</v>
      </c>
      <c r="B29" s="120" t="str">
        <f>HRÁČI!C25</f>
        <v>Jamečný</v>
      </c>
      <c r="C29" s="121" t="str">
        <f>HRÁČI!D25</f>
        <v>Milan</v>
      </c>
      <c r="D29" s="46">
        <f>I!O28</f>
        <v>0</v>
      </c>
      <c r="E29" s="45">
        <f>'II'!O28</f>
        <v>0</v>
      </c>
      <c r="F29" s="46">
        <f>III!O28</f>
        <v>0</v>
      </c>
      <c r="G29" s="45">
        <f>'IV'!O28</f>
        <v>-236</v>
      </c>
      <c r="H29" s="46">
        <f>V!O28</f>
        <v>-304.5</v>
      </c>
      <c r="I29" s="45">
        <f>VI!O28</f>
        <v>123</v>
      </c>
      <c r="J29" s="46">
        <f>VII!O28</f>
        <v>135</v>
      </c>
      <c r="K29" s="45">
        <f>VIII!O28</f>
        <v>0</v>
      </c>
      <c r="L29" s="46">
        <f>IX!O28</f>
        <v>172</v>
      </c>
      <c r="M29" s="45">
        <f>X!O28</f>
        <v>-280</v>
      </c>
      <c r="N29" s="46">
        <f>XI!O28</f>
        <v>279</v>
      </c>
      <c r="O29" s="45">
        <f>XII!O28</f>
        <v>-652</v>
      </c>
      <c r="P29" s="131">
        <f>SUM(D29:O29)</f>
        <v>-763.5</v>
      </c>
      <c r="Q29" s="35"/>
      <c r="S29" s="35"/>
      <c r="W29" s="39"/>
    </row>
    <row r="30" spans="1:23" ht="15" customHeight="1">
      <c r="A30" s="119">
        <f>HRÁČI!B24</f>
        <v>122</v>
      </c>
      <c r="B30" s="120" t="str">
        <f>HRÁČI!C24</f>
        <v>Šereš</v>
      </c>
      <c r="C30" s="121" t="str">
        <f>HRÁČI!D24</f>
        <v>Karol</v>
      </c>
      <c r="D30" s="46">
        <f>I!O27</f>
        <v>0</v>
      </c>
      <c r="E30" s="45">
        <f>'II'!O27</f>
        <v>0</v>
      </c>
      <c r="F30" s="46">
        <f>III!O27</f>
        <v>0</v>
      </c>
      <c r="G30" s="45">
        <f>'IV'!O27</f>
        <v>0</v>
      </c>
      <c r="H30" s="46">
        <f>V!O27</f>
        <v>-323.5</v>
      </c>
      <c r="I30" s="45">
        <f>VI!O27</f>
        <v>0</v>
      </c>
      <c r="J30" s="46">
        <f>VII!O27</f>
        <v>0</v>
      </c>
      <c r="K30" s="45">
        <f>VIII!O27</f>
        <v>-238.5</v>
      </c>
      <c r="L30" s="46">
        <f>IX!O27</f>
        <v>195.5</v>
      </c>
      <c r="M30" s="45">
        <f>X!O27</f>
        <v>-700.5</v>
      </c>
      <c r="N30" s="46">
        <f>XI!O27</f>
        <v>199</v>
      </c>
      <c r="O30" s="45">
        <f>XII!O27</f>
        <v>0</v>
      </c>
      <c r="P30" s="131">
        <f>SUM(D30:O30)</f>
        <v>-868</v>
      </c>
      <c r="Q30" s="35"/>
      <c r="S30" s="35"/>
      <c r="W30" s="39"/>
    </row>
    <row r="31" spans="1:23" ht="15" customHeight="1">
      <c r="A31" s="119">
        <f>HRÁČI!B18</f>
        <v>116</v>
      </c>
      <c r="B31" s="120" t="str">
        <f>HRÁČI!C18</f>
        <v>Učník</v>
      </c>
      <c r="C31" s="121" t="str">
        <f>HRÁČI!D18</f>
        <v>Stanislav</v>
      </c>
      <c r="D31" s="46">
        <f>I!O21</f>
        <v>497</v>
      </c>
      <c r="E31" s="45">
        <f>'II'!O21</f>
        <v>-235.5</v>
      </c>
      <c r="F31" s="46">
        <f>III!O21</f>
        <v>-266.5</v>
      </c>
      <c r="G31" s="45">
        <f>'IV'!O21</f>
        <v>400</v>
      </c>
      <c r="H31" s="46">
        <f>V!O21</f>
        <v>-879.5</v>
      </c>
      <c r="I31" s="45">
        <f>VI!O21</f>
        <v>-99</v>
      </c>
      <c r="J31" s="46">
        <f>VII!O21</f>
        <v>-77</v>
      </c>
      <c r="K31" s="45">
        <f>VIII!O21</f>
        <v>-613</v>
      </c>
      <c r="L31" s="46">
        <f>IX!O21</f>
        <v>-160</v>
      </c>
      <c r="M31" s="45">
        <f>X!O21</f>
        <v>-34</v>
      </c>
      <c r="N31" s="46">
        <f>XI!O21</f>
        <v>114</v>
      </c>
      <c r="O31" s="45">
        <f>XII!O21</f>
        <v>74</v>
      </c>
      <c r="P31" s="131">
        <f>SUM(D31:O31)</f>
        <v>-1279.5</v>
      </c>
      <c r="Q31" s="35"/>
      <c r="S31" s="35"/>
      <c r="W31" s="39"/>
    </row>
    <row r="32" spans="1:23" ht="15" customHeight="1">
      <c r="A32" s="119">
        <f>HRÁČI!B9</f>
        <v>107</v>
      </c>
      <c r="B32" s="120" t="str">
        <f>HRÁČI!C9</f>
        <v>Hegyi </v>
      </c>
      <c r="C32" s="121" t="str">
        <f>HRÁČI!D9</f>
        <v>Juraj</v>
      </c>
      <c r="D32" s="46">
        <f>I!O12</f>
        <v>-591</v>
      </c>
      <c r="E32" s="45">
        <f>'II'!O12</f>
        <v>-699.5</v>
      </c>
      <c r="F32" s="46">
        <f>III!O12</f>
        <v>491.5</v>
      </c>
      <c r="G32" s="45">
        <f>'IV'!O12</f>
        <v>-410</v>
      </c>
      <c r="H32" s="46">
        <f>V!O12</f>
        <v>-23.5</v>
      </c>
      <c r="I32" s="45">
        <f>VI!O12</f>
        <v>-199</v>
      </c>
      <c r="J32" s="46">
        <f>VII!O12</f>
        <v>0</v>
      </c>
      <c r="K32" s="45">
        <f>VIII!O12</f>
        <v>0</v>
      </c>
      <c r="L32" s="46">
        <f>IX!O12</f>
        <v>0</v>
      </c>
      <c r="M32" s="45">
        <f>X!O12</f>
        <v>0</v>
      </c>
      <c r="N32" s="46">
        <f>XI!O12</f>
        <v>0</v>
      </c>
      <c r="O32" s="45">
        <f>XII!O12</f>
        <v>-250</v>
      </c>
      <c r="P32" s="131">
        <f>SUM(D32:O32)</f>
        <v>-1681.5</v>
      </c>
      <c r="Q32" s="35"/>
      <c r="S32" s="35"/>
      <c r="W32" s="39"/>
    </row>
    <row r="33" spans="1:23" ht="15" customHeight="1">
      <c r="A33" s="119">
        <f>HRÁČI!B3</f>
        <v>101</v>
      </c>
      <c r="B33" s="120" t="str">
        <f>HRÁČI!C3</f>
        <v>Dobiaš</v>
      </c>
      <c r="C33" s="121" t="str">
        <f>HRÁČI!D3</f>
        <v>Martin</v>
      </c>
      <c r="D33" s="46">
        <f>I!O6</f>
        <v>89</v>
      </c>
      <c r="E33" s="45">
        <f>'II'!O6</f>
        <v>474.5</v>
      </c>
      <c r="F33" s="46">
        <f>III!O6</f>
        <v>44.5</v>
      </c>
      <c r="G33" s="45">
        <f>'IV'!O6</f>
        <v>-482</v>
      </c>
      <c r="H33" s="46">
        <f>V!O6</f>
        <v>-899</v>
      </c>
      <c r="I33" s="45">
        <f>VI!O6</f>
        <v>-149</v>
      </c>
      <c r="J33" s="46">
        <f>VII!O6</f>
        <v>-494</v>
      </c>
      <c r="K33" s="45">
        <f>VIII!O6</f>
        <v>-162</v>
      </c>
      <c r="L33" s="46">
        <f>IX!O6</f>
        <v>-251</v>
      </c>
      <c r="M33" s="45">
        <f>X!O6</f>
        <v>0</v>
      </c>
      <c r="N33" s="46">
        <f>XI!O6</f>
        <v>0</v>
      </c>
      <c r="O33" s="45">
        <f>XII!O6</f>
        <v>0</v>
      </c>
      <c r="P33" s="131">
        <f>SUM(D33:O33)</f>
        <v>-1829</v>
      </c>
      <c r="Q33" s="35"/>
      <c r="S33" s="35"/>
      <c r="W33" s="39"/>
    </row>
    <row r="34" spans="1:22" ht="15" customHeight="1">
      <c r="A34" s="35"/>
      <c r="B34" s="35"/>
      <c r="C34" s="35"/>
      <c r="D34" s="69">
        <f>SUM(D4:D33)</f>
        <v>0</v>
      </c>
      <c r="E34" s="69">
        <f aca="true" t="shared" si="0" ref="E34:P34">SUM(E4:E33)</f>
        <v>0</v>
      </c>
      <c r="F34" s="69">
        <f t="shared" si="0"/>
        <v>0</v>
      </c>
      <c r="G34" s="69">
        <f t="shared" si="0"/>
        <v>0</v>
      </c>
      <c r="H34" s="69">
        <f t="shared" si="0"/>
        <v>0</v>
      </c>
      <c r="I34" s="69">
        <f t="shared" si="0"/>
        <v>0</v>
      </c>
      <c r="J34" s="69">
        <f t="shared" si="0"/>
        <v>0</v>
      </c>
      <c r="K34" s="69">
        <f t="shared" si="0"/>
        <v>0</v>
      </c>
      <c r="L34" s="69">
        <f t="shared" si="0"/>
        <v>0</v>
      </c>
      <c r="M34" s="69">
        <f t="shared" si="0"/>
        <v>0</v>
      </c>
      <c r="N34" s="69">
        <f>SUM(N4:N33)</f>
        <v>0</v>
      </c>
      <c r="O34" s="69">
        <f>SUM(O4:O33)</f>
        <v>0</v>
      </c>
      <c r="P34" s="69">
        <f t="shared" si="0"/>
        <v>0</v>
      </c>
      <c r="R34" s="29"/>
      <c r="T34" s="29"/>
      <c r="U34" s="29"/>
      <c r="V34" s="29"/>
    </row>
    <row r="35" spans="1:22" ht="15.75" customHeight="1">
      <c r="A35" s="35"/>
      <c r="B35" s="35"/>
      <c r="C35" s="35"/>
      <c r="D35" s="35"/>
      <c r="E35" s="39"/>
      <c r="F35" s="35"/>
      <c r="G35" s="35"/>
      <c r="H35" s="39"/>
      <c r="P35" s="50"/>
      <c r="R35" s="29"/>
      <c r="T35" s="29"/>
      <c r="U35" s="29"/>
      <c r="V35" s="29"/>
    </row>
    <row r="36" spans="1:22" ht="15.75" customHeight="1">
      <c r="A36" s="35"/>
      <c r="B36" s="35"/>
      <c r="C36" s="35"/>
      <c r="D36" s="35"/>
      <c r="E36" s="40"/>
      <c r="F36" s="35"/>
      <c r="G36" s="35"/>
      <c r="H36" s="39"/>
      <c r="P36" s="50"/>
      <c r="R36" s="29"/>
      <c r="T36" s="29"/>
      <c r="U36" s="29"/>
      <c r="V36" s="29"/>
    </row>
    <row r="37" spans="1:22" ht="15.75" customHeight="1">
      <c r="A37" s="35"/>
      <c r="B37" s="35"/>
      <c r="C37" s="35"/>
      <c r="D37" s="35"/>
      <c r="E37" s="40"/>
      <c r="F37" s="35"/>
      <c r="G37" s="35"/>
      <c r="H37" s="39"/>
      <c r="P37" s="50"/>
      <c r="R37" s="29"/>
      <c r="T37" s="29"/>
      <c r="U37" s="29"/>
      <c r="V37" s="29"/>
    </row>
    <row r="38" spans="1:22" ht="15.75" customHeight="1">
      <c r="A38" s="35"/>
      <c r="B38" s="35"/>
      <c r="C38" s="35"/>
      <c r="D38" s="35"/>
      <c r="E38" s="40"/>
      <c r="F38" s="35"/>
      <c r="G38" s="35"/>
      <c r="H38" s="39"/>
      <c r="P38" s="50"/>
      <c r="R38" s="29"/>
      <c r="T38" s="29"/>
      <c r="U38" s="29"/>
      <c r="V38" s="29"/>
    </row>
    <row r="39" spans="1:22" ht="15.75" customHeight="1">
      <c r="A39" s="35"/>
      <c r="B39" s="35"/>
      <c r="C39" s="35"/>
      <c r="D39" s="35"/>
      <c r="E39" s="40"/>
      <c r="F39" s="35"/>
      <c r="G39" s="35"/>
      <c r="H39" s="39"/>
      <c r="P39" s="50"/>
      <c r="R39" s="29"/>
      <c r="T39" s="29"/>
      <c r="U39" s="29"/>
      <c r="V39" s="29"/>
    </row>
    <row r="40" spans="1:22" ht="15.75" customHeight="1">
      <c r="A40" s="35"/>
      <c r="B40" s="35"/>
      <c r="C40" s="35"/>
      <c r="D40" s="35"/>
      <c r="E40" s="40"/>
      <c r="F40" s="35"/>
      <c r="G40" s="35"/>
      <c r="H40" s="39"/>
      <c r="P40" s="50"/>
      <c r="R40" s="29"/>
      <c r="T40" s="29"/>
      <c r="U40" s="29"/>
      <c r="V40" s="29"/>
    </row>
    <row r="41" spans="1:22" ht="15.75" customHeight="1">
      <c r="A41" s="35"/>
      <c r="B41" s="35"/>
      <c r="C41" s="35"/>
      <c r="D41" s="35"/>
      <c r="E41" s="40"/>
      <c r="F41" s="35"/>
      <c r="G41" s="35"/>
      <c r="H41" s="39"/>
      <c r="P41" s="50"/>
      <c r="R41" s="29"/>
      <c r="T41" s="29"/>
      <c r="U41" s="29"/>
      <c r="V41" s="29"/>
    </row>
    <row r="42" spans="1:22" ht="15.75" customHeight="1">
      <c r="A42" s="35"/>
      <c r="B42" s="35"/>
      <c r="C42" s="35"/>
      <c r="D42" s="35"/>
      <c r="F42" s="35"/>
      <c r="G42" s="35"/>
      <c r="H42" s="39"/>
      <c r="P42" s="50"/>
      <c r="R42" s="29"/>
      <c r="T42" s="29"/>
      <c r="U42" s="29"/>
      <c r="V42" s="29"/>
    </row>
    <row r="43" spans="1:22" ht="15.75" customHeight="1">
      <c r="A43" s="35"/>
      <c r="B43" s="35"/>
      <c r="C43" s="35"/>
      <c r="D43" s="35"/>
      <c r="F43" s="35"/>
      <c r="G43" s="35"/>
      <c r="H43" s="39"/>
      <c r="P43" s="50"/>
      <c r="R43" s="29"/>
      <c r="T43" s="29"/>
      <c r="U43" s="29"/>
      <c r="V43" s="29"/>
    </row>
    <row r="44" spans="1:22" ht="15.75" customHeight="1">
      <c r="A44" s="35"/>
      <c r="B44" s="35"/>
      <c r="C44" s="35"/>
      <c r="D44" s="35"/>
      <c r="E44" s="35"/>
      <c r="F44" s="35"/>
      <c r="G44" s="35"/>
      <c r="H44" s="39"/>
      <c r="P44" s="50"/>
      <c r="R44" s="29"/>
      <c r="T44" s="29"/>
      <c r="U44" s="29"/>
      <c r="V44" s="29"/>
    </row>
    <row r="45" spans="1:22" ht="15.75" customHeight="1">
      <c r="A45" s="35"/>
      <c r="B45" s="35"/>
      <c r="C45" s="35"/>
      <c r="D45" s="35"/>
      <c r="E45" s="35"/>
      <c r="F45" s="35"/>
      <c r="G45" s="35"/>
      <c r="H45" s="39"/>
      <c r="P45" s="50"/>
      <c r="R45" s="29"/>
      <c r="T45" s="29"/>
      <c r="U45" s="29"/>
      <c r="V45" s="29"/>
    </row>
    <row r="46" spans="1:22" ht="15.75" customHeight="1">
      <c r="A46" s="29"/>
      <c r="B46" s="35"/>
      <c r="C46" s="35"/>
      <c r="E46" s="35"/>
      <c r="F46" s="35"/>
      <c r="G46" s="35"/>
      <c r="P46" s="50"/>
      <c r="R46" s="29"/>
      <c r="T46" s="29"/>
      <c r="U46" s="29"/>
      <c r="V46" s="29"/>
    </row>
    <row r="47" spans="1:22" ht="15.75" customHeight="1">
      <c r="A47" s="29"/>
      <c r="B47" s="35"/>
      <c r="C47" s="35"/>
      <c r="E47" s="35"/>
      <c r="F47" s="35"/>
      <c r="G47" s="35"/>
      <c r="P47" s="50"/>
      <c r="R47" s="29"/>
      <c r="T47" s="29"/>
      <c r="U47" s="29"/>
      <c r="V47" s="29"/>
    </row>
    <row r="48" spans="1:22" ht="15.75" customHeight="1">
      <c r="A48" s="29"/>
      <c r="B48" s="35"/>
      <c r="C48" s="35"/>
      <c r="E48" s="35"/>
      <c r="F48" s="35"/>
      <c r="G48" s="35"/>
      <c r="P48" s="50"/>
      <c r="R48" s="29"/>
      <c r="T48" s="29"/>
      <c r="U48" s="29"/>
      <c r="V48" s="29"/>
    </row>
    <row r="49" spans="1:22" ht="15.75" customHeight="1">
      <c r="A49" s="29"/>
      <c r="B49" s="35"/>
      <c r="C49" s="35"/>
      <c r="E49" s="35"/>
      <c r="F49" s="35"/>
      <c r="G49" s="35"/>
      <c r="P49" s="50"/>
      <c r="R49" s="29"/>
      <c r="T49" s="29"/>
      <c r="U49" s="29"/>
      <c r="V49" s="29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5"/>
  <dimension ref="A1:W53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6.00390625" style="31" customWidth="1"/>
    <col min="2" max="2" width="13.57421875" style="32" customWidth="1"/>
    <col min="3" max="3" width="8.28125" style="32" customWidth="1"/>
    <col min="4" max="15" width="6.140625" style="29" customWidth="1"/>
    <col min="16" max="16" width="8.140625" style="33" customWidth="1"/>
    <col min="17" max="17" width="9.140625" style="29" customWidth="1"/>
    <col min="18" max="18" width="9.140625" style="35" customWidth="1"/>
    <col min="19" max="19" width="9.140625" style="29" customWidth="1"/>
    <col min="20" max="22" width="9.140625" style="35" customWidth="1"/>
    <col min="23" max="16384" width="9.140625" style="29" customWidth="1"/>
  </cols>
  <sheetData>
    <row r="1" spans="1:19" ht="25.5" customHeight="1">
      <c r="A1" s="66" t="s">
        <v>34</v>
      </c>
      <c r="B1" s="226" t="s">
        <v>47</v>
      </c>
      <c r="C1" s="226"/>
      <c r="D1" s="227"/>
      <c r="E1" s="227"/>
      <c r="F1" s="125" t="s">
        <v>48</v>
      </c>
      <c r="G1" s="126"/>
      <c r="H1" s="127"/>
      <c r="I1" s="128"/>
      <c r="J1" s="129"/>
      <c r="K1" s="129"/>
      <c r="L1" s="129"/>
      <c r="M1" s="129"/>
      <c r="N1" s="129"/>
      <c r="O1" s="129"/>
      <c r="P1" s="130"/>
      <c r="Q1" s="34"/>
      <c r="S1" s="34"/>
    </row>
    <row r="2" spans="1:19" ht="14.25">
      <c r="A2" s="115"/>
      <c r="B2" s="116"/>
      <c r="C2" s="117"/>
      <c r="D2" s="36" t="s">
        <v>45</v>
      </c>
      <c r="E2" s="30" t="s">
        <v>36</v>
      </c>
      <c r="F2" s="30" t="s">
        <v>37</v>
      </c>
      <c r="G2" s="30" t="s">
        <v>38</v>
      </c>
      <c r="H2" s="30" t="s">
        <v>39</v>
      </c>
      <c r="I2" s="30" t="s">
        <v>40</v>
      </c>
      <c r="J2" s="30" t="s">
        <v>41</v>
      </c>
      <c r="K2" s="30" t="s">
        <v>42</v>
      </c>
      <c r="L2" s="30" t="s">
        <v>43</v>
      </c>
      <c r="M2" s="30" t="s">
        <v>44</v>
      </c>
      <c r="N2" s="30" t="s">
        <v>94</v>
      </c>
      <c r="O2" s="30" t="s">
        <v>95</v>
      </c>
      <c r="P2" s="49"/>
      <c r="Q2" s="35"/>
      <c r="S2" s="35"/>
    </row>
    <row r="3" spans="1:19" ht="21" customHeight="1" thickBot="1">
      <c r="A3" s="118" t="s">
        <v>3</v>
      </c>
      <c r="B3" s="228" t="s">
        <v>4</v>
      </c>
      <c r="C3" s="229"/>
      <c r="D3" s="167" t="s">
        <v>34</v>
      </c>
      <c r="E3" s="168" t="s">
        <v>34</v>
      </c>
      <c r="F3" s="167" t="s">
        <v>34</v>
      </c>
      <c r="G3" s="168" t="s">
        <v>34</v>
      </c>
      <c r="H3" s="167" t="s">
        <v>34</v>
      </c>
      <c r="I3" s="168" t="s">
        <v>34</v>
      </c>
      <c r="J3" s="167" t="s">
        <v>34</v>
      </c>
      <c r="K3" s="168" t="s">
        <v>34</v>
      </c>
      <c r="L3" s="167" t="s">
        <v>34</v>
      </c>
      <c r="M3" s="168" t="s">
        <v>34</v>
      </c>
      <c r="N3" s="167" t="s">
        <v>34</v>
      </c>
      <c r="O3" s="168" t="s">
        <v>34</v>
      </c>
      <c r="P3" s="169" t="s">
        <v>34</v>
      </c>
      <c r="Q3" s="35"/>
      <c r="R3" s="37"/>
      <c r="S3" s="35"/>
    </row>
    <row r="4" spans="1:23" ht="15" customHeight="1" thickTop="1">
      <c r="A4" s="123">
        <f>HRÁČI!B4</f>
        <v>102</v>
      </c>
      <c r="B4" s="120" t="str">
        <f>HRÁČI!C4</f>
        <v>Leskovský  </v>
      </c>
      <c r="C4" s="121" t="str">
        <f>HRÁČI!D4</f>
        <v>Roman</v>
      </c>
      <c r="D4" s="43">
        <f>I!Q7</f>
        <v>-53.5</v>
      </c>
      <c r="E4" s="44">
        <f>'II'!Q7</f>
        <v>868.5</v>
      </c>
      <c r="F4" s="43">
        <f>III!Q7</f>
        <v>-793</v>
      </c>
      <c r="G4" s="44">
        <f>'IV'!Q7</f>
        <v>695.5</v>
      </c>
      <c r="H4" s="43">
        <f>V!Q7</f>
        <v>480.5</v>
      </c>
      <c r="I4" s="44">
        <f>VI!Q7</f>
        <v>902.5</v>
      </c>
      <c r="J4" s="43">
        <f>VII!Q7</f>
        <v>76.5</v>
      </c>
      <c r="K4" s="44">
        <f>VIII!Q7</f>
        <v>594.5</v>
      </c>
      <c r="L4" s="43">
        <f>IX!Q7</f>
        <v>603.5</v>
      </c>
      <c r="M4" s="44">
        <f>X!Q7</f>
        <v>975.5</v>
      </c>
      <c r="N4" s="43">
        <f>XI!Q7</f>
        <v>286</v>
      </c>
      <c r="O4" s="44">
        <f>XII!Q7</f>
        <v>444</v>
      </c>
      <c r="P4" s="122">
        <f>SUM(D4:O4)</f>
        <v>5080.5</v>
      </c>
      <c r="Q4" s="35"/>
      <c r="S4" s="35"/>
      <c r="W4" s="38"/>
    </row>
    <row r="5" spans="1:23" ht="15" customHeight="1">
      <c r="A5" s="123">
        <f>HRÁČI!B5</f>
        <v>103</v>
      </c>
      <c r="B5" s="120" t="str">
        <f>HRÁČI!C5</f>
        <v>Kazimír </v>
      </c>
      <c r="C5" s="121" t="str">
        <f>HRÁČI!D5</f>
        <v>Jozef</v>
      </c>
      <c r="D5" s="43">
        <f>I!Q8</f>
        <v>563.5</v>
      </c>
      <c r="E5" s="44">
        <f>'II'!Q8</f>
        <v>442.5</v>
      </c>
      <c r="F5" s="43">
        <f>III!Q8</f>
        <v>218.5</v>
      </c>
      <c r="G5" s="44">
        <f>'IV'!Q8</f>
        <v>352.5</v>
      </c>
      <c r="H5" s="43">
        <f>V!Q8</f>
        <v>1005.5</v>
      </c>
      <c r="I5" s="44">
        <f>VI!Q8</f>
        <v>710</v>
      </c>
      <c r="J5" s="43">
        <f>VII!Q8</f>
        <v>-141.5</v>
      </c>
      <c r="K5" s="44">
        <f>VIII!Q8</f>
        <v>165.5</v>
      </c>
      <c r="L5" s="43">
        <f>IX!Q8</f>
        <v>-225</v>
      </c>
      <c r="M5" s="44">
        <f>X!Q8</f>
        <v>684.5</v>
      </c>
      <c r="N5" s="43">
        <f>XI!Q8</f>
        <v>303.5</v>
      </c>
      <c r="O5" s="44">
        <f>XII!Q8</f>
        <v>352.5</v>
      </c>
      <c r="P5" s="122">
        <f>SUM(D5:O5)</f>
        <v>4432</v>
      </c>
      <c r="Q5" s="35"/>
      <c r="S5" s="35"/>
      <c r="W5" s="38"/>
    </row>
    <row r="6" spans="1:23" ht="15" customHeight="1">
      <c r="A6" s="123">
        <f>HRÁČI!B26</f>
        <v>224</v>
      </c>
      <c r="B6" s="120" t="str">
        <f>HRÁČI!C26</f>
        <v>Biely</v>
      </c>
      <c r="C6" s="121" t="str">
        <f>HRÁČI!D26</f>
        <v>Peter</v>
      </c>
      <c r="D6" s="43">
        <f>I!Q29</f>
        <v>0</v>
      </c>
      <c r="E6" s="44">
        <f>'II'!Q29</f>
        <v>0</v>
      </c>
      <c r="F6" s="43">
        <f>III!Q29</f>
        <v>0</v>
      </c>
      <c r="G6" s="44">
        <f>'IV'!Q29</f>
        <v>0</v>
      </c>
      <c r="H6" s="43">
        <f>V!Q29</f>
        <v>707</v>
      </c>
      <c r="I6" s="44">
        <f>VI!Q29</f>
        <v>650.5</v>
      </c>
      <c r="J6" s="43">
        <f>VII!Q29</f>
        <v>910.5</v>
      </c>
      <c r="K6" s="44">
        <f>VIII!Q29</f>
        <v>0</v>
      </c>
      <c r="L6" s="43">
        <f>IX!Q29</f>
        <v>643.5</v>
      </c>
      <c r="M6" s="44">
        <f>X!Q29</f>
        <v>0</v>
      </c>
      <c r="N6" s="43">
        <f>XI!Q29</f>
        <v>383</v>
      </c>
      <c r="O6" s="44">
        <f>XII!Q29</f>
        <v>565</v>
      </c>
      <c r="P6" s="122">
        <f>SUM(D6:O6)</f>
        <v>3859.5</v>
      </c>
      <c r="Q6" s="35"/>
      <c r="S6" s="35"/>
      <c r="W6" s="38"/>
    </row>
    <row r="7" spans="1:23" ht="15" customHeight="1">
      <c r="A7" s="123">
        <f>HRÁČI!B23</f>
        <v>121</v>
      </c>
      <c r="B7" s="120" t="str">
        <f>HRÁČI!C23</f>
        <v>Svätojánsky</v>
      </c>
      <c r="C7" s="121" t="str">
        <f>HRÁČI!D23</f>
        <v>Daniel</v>
      </c>
      <c r="D7" s="43">
        <f>I!Q26</f>
        <v>0</v>
      </c>
      <c r="E7" s="44">
        <f>'II'!Q26</f>
        <v>224</v>
      </c>
      <c r="F7" s="43">
        <f>III!Q26</f>
        <v>816.5</v>
      </c>
      <c r="G7" s="44">
        <f>'IV'!Q26</f>
        <v>0</v>
      </c>
      <c r="H7" s="43">
        <f>V!Q26</f>
        <v>1009.5</v>
      </c>
      <c r="I7" s="44">
        <f>VI!Q26</f>
        <v>-1.5</v>
      </c>
      <c r="J7" s="43">
        <f>VII!Q26</f>
        <v>208</v>
      </c>
      <c r="K7" s="44">
        <f>VIII!Q26</f>
        <v>0</v>
      </c>
      <c r="L7" s="43">
        <f>IX!Q26</f>
        <v>0</v>
      </c>
      <c r="M7" s="44">
        <f>X!Q26</f>
        <v>0</v>
      </c>
      <c r="N7" s="43">
        <f>XI!Q26</f>
        <v>-337.5</v>
      </c>
      <c r="O7" s="44">
        <f>XII!Q26</f>
        <v>276</v>
      </c>
      <c r="P7" s="122">
        <f>SUM(D7:O7)</f>
        <v>2195</v>
      </c>
      <c r="Q7" s="35"/>
      <c r="S7" s="35"/>
      <c r="T7" s="39"/>
      <c r="W7" s="39"/>
    </row>
    <row r="8" spans="1:23" ht="15" customHeight="1">
      <c r="A8" s="123">
        <f>HRÁČI!B10</f>
        <v>108</v>
      </c>
      <c r="B8" s="120" t="str">
        <f>HRÁČI!C10</f>
        <v>Vavríková</v>
      </c>
      <c r="C8" s="121" t="str">
        <f>HRÁČI!D10</f>
        <v>Lucia</v>
      </c>
      <c r="D8" s="43">
        <f>I!Q13</f>
        <v>19</v>
      </c>
      <c r="E8" s="44">
        <f>'II'!Q13</f>
        <v>-108.5</v>
      </c>
      <c r="F8" s="43">
        <f>III!Q13</f>
        <v>365</v>
      </c>
      <c r="G8" s="44">
        <f>'IV'!Q13</f>
        <v>0</v>
      </c>
      <c r="H8" s="43">
        <f>V!Q13</f>
        <v>348</v>
      </c>
      <c r="I8" s="44">
        <f>VI!Q13</f>
        <v>13.5</v>
      </c>
      <c r="J8" s="43">
        <f>VII!Q13</f>
        <v>375.5</v>
      </c>
      <c r="K8" s="44">
        <f>VIII!Q13</f>
        <v>67.5</v>
      </c>
      <c r="L8" s="43">
        <f>IX!Q13</f>
        <v>258.5</v>
      </c>
      <c r="M8" s="44">
        <f>X!Q13</f>
        <v>109.5</v>
      </c>
      <c r="N8" s="43">
        <f>XI!Q13</f>
        <v>242.5</v>
      </c>
      <c r="O8" s="44">
        <f>XII!Q13</f>
        <v>419</v>
      </c>
      <c r="P8" s="122">
        <f>SUM(D8:O8)</f>
        <v>2109.5</v>
      </c>
      <c r="Q8" s="35"/>
      <c r="S8" s="35"/>
      <c r="T8" s="40"/>
      <c r="W8" s="39"/>
    </row>
    <row r="9" spans="1:23" ht="15" customHeight="1">
      <c r="A9" s="123">
        <f>HRÁČI!B21</f>
        <v>119</v>
      </c>
      <c r="B9" s="120" t="str">
        <f>HRÁČI!C21</f>
        <v>Češek</v>
      </c>
      <c r="C9" s="121" t="str">
        <f>HRÁČI!D21</f>
        <v>Ján</v>
      </c>
      <c r="D9" s="43">
        <f>I!Q24</f>
        <v>0</v>
      </c>
      <c r="E9" s="44">
        <f>'II'!Q24</f>
        <v>375</v>
      </c>
      <c r="F9" s="43">
        <f>III!Q24</f>
        <v>0</v>
      </c>
      <c r="G9" s="44">
        <f>'IV'!Q24</f>
        <v>1023.5</v>
      </c>
      <c r="H9" s="43">
        <f>V!Q24</f>
        <v>326.5</v>
      </c>
      <c r="I9" s="44">
        <f>VI!Q24</f>
        <v>349.5</v>
      </c>
      <c r="J9" s="43">
        <f>VII!Q24</f>
        <v>0</v>
      </c>
      <c r="K9" s="44">
        <f>VIII!Q24</f>
        <v>0</v>
      </c>
      <c r="L9" s="43">
        <f>IX!Q24</f>
        <v>0</v>
      </c>
      <c r="M9" s="44">
        <f>X!Q24</f>
        <v>0</v>
      </c>
      <c r="N9" s="43">
        <f>XI!Q24</f>
        <v>0</v>
      </c>
      <c r="O9" s="44">
        <f>XII!Q24</f>
        <v>0</v>
      </c>
      <c r="P9" s="122">
        <f>SUM(D9:O9)</f>
        <v>2074.5</v>
      </c>
      <c r="Q9" s="35"/>
      <c r="S9" s="35"/>
      <c r="T9" s="40"/>
      <c r="W9" s="39"/>
    </row>
    <row r="10" spans="1:23" ht="15" customHeight="1">
      <c r="A10" s="123">
        <f>HRÁČI!B8</f>
        <v>106</v>
      </c>
      <c r="B10" s="120" t="str">
        <f>HRÁČI!C8</f>
        <v>Bisák </v>
      </c>
      <c r="C10" s="121" t="str">
        <f>HRÁČI!D8</f>
        <v>Viliam</v>
      </c>
      <c r="D10" s="43">
        <f>I!Q11</f>
        <v>385</v>
      </c>
      <c r="E10" s="44">
        <f>'II'!Q11</f>
        <v>-173.5</v>
      </c>
      <c r="F10" s="43">
        <f>III!Q11</f>
        <v>-190.5</v>
      </c>
      <c r="G10" s="44">
        <f>'IV'!Q11</f>
        <v>269.5</v>
      </c>
      <c r="H10" s="43">
        <f>V!Q11</f>
        <v>418</v>
      </c>
      <c r="I10" s="44">
        <f>VI!Q11</f>
        <v>664</v>
      </c>
      <c r="J10" s="43">
        <f>VII!Q11</f>
        <v>305</v>
      </c>
      <c r="K10" s="44">
        <f>VIII!Q11</f>
        <v>329.5</v>
      </c>
      <c r="L10" s="43">
        <f>IX!Q11</f>
        <v>1</v>
      </c>
      <c r="M10" s="44">
        <f>X!Q11</f>
        <v>105</v>
      </c>
      <c r="N10" s="43">
        <f>XI!Q11</f>
        <v>86.5</v>
      </c>
      <c r="O10" s="44">
        <f>XII!Q11</f>
        <v>-434.5</v>
      </c>
      <c r="P10" s="122">
        <f>SUM(D10:O10)</f>
        <v>1765</v>
      </c>
      <c r="Q10" s="35"/>
      <c r="S10" s="35"/>
      <c r="T10" s="40"/>
      <c r="W10" s="39"/>
    </row>
    <row r="11" spans="1:23" ht="15" customHeight="1">
      <c r="A11" s="123">
        <f>HRÁČI!B6</f>
        <v>104</v>
      </c>
      <c r="B11" s="120" t="str">
        <f>HRÁČI!C6</f>
        <v>Vavrík  </v>
      </c>
      <c r="C11" s="121" t="str">
        <f>HRÁČI!D6</f>
        <v>Roman</v>
      </c>
      <c r="D11" s="43">
        <f>I!Q9</f>
        <v>-40.5</v>
      </c>
      <c r="E11" s="44">
        <f>'II'!Q9</f>
        <v>-163.5</v>
      </c>
      <c r="F11" s="43">
        <f>III!Q9</f>
        <v>424.5</v>
      </c>
      <c r="G11" s="44">
        <f>'IV'!Q9</f>
        <v>-69</v>
      </c>
      <c r="H11" s="43">
        <f>V!Q9</f>
        <v>441</v>
      </c>
      <c r="I11" s="44">
        <f>VI!Q9</f>
        <v>-107</v>
      </c>
      <c r="J11" s="43">
        <f>VII!Q9</f>
        <v>-23.5</v>
      </c>
      <c r="K11" s="44">
        <f>VIII!Q9</f>
        <v>0</v>
      </c>
      <c r="L11" s="43">
        <f>IX!Q9</f>
        <v>200.5</v>
      </c>
      <c r="M11" s="44">
        <f>X!Q9</f>
        <v>4.5</v>
      </c>
      <c r="N11" s="43">
        <f>XI!Q9</f>
        <v>18.5</v>
      </c>
      <c r="O11" s="44">
        <f>XII!Q9</f>
        <v>671.5</v>
      </c>
      <c r="P11" s="122">
        <f>SUM(D11:O11)</f>
        <v>1357</v>
      </c>
      <c r="Q11" s="35"/>
      <c r="S11" s="35"/>
      <c r="T11" s="40"/>
      <c r="W11" s="39"/>
    </row>
    <row r="12" spans="1:23" ht="15" customHeight="1">
      <c r="A12" s="123">
        <f>HRÁČI!B22</f>
        <v>120</v>
      </c>
      <c r="B12" s="120" t="str">
        <f>HRÁČI!C22</f>
        <v>Urban</v>
      </c>
      <c r="C12" s="121" t="str">
        <f>HRÁČI!D22</f>
        <v>Daniel</v>
      </c>
      <c r="D12" s="43">
        <f>I!Q25</f>
        <v>0</v>
      </c>
      <c r="E12" s="44">
        <f>'II'!Q25</f>
        <v>159.5</v>
      </c>
      <c r="F12" s="43">
        <f>III!Q25</f>
        <v>149.5</v>
      </c>
      <c r="G12" s="44">
        <f>'IV'!Q25</f>
        <v>0</v>
      </c>
      <c r="H12" s="43">
        <f>V!Q25</f>
        <v>386</v>
      </c>
      <c r="I12" s="44">
        <f>VI!Q25</f>
        <v>0</v>
      </c>
      <c r="J12" s="43">
        <f>VII!Q25</f>
        <v>0</v>
      </c>
      <c r="K12" s="44">
        <f>VIII!Q25</f>
        <v>0</v>
      </c>
      <c r="L12" s="43">
        <f>IX!Q25</f>
        <v>0</v>
      </c>
      <c r="M12" s="44">
        <f>X!Q25</f>
        <v>543</v>
      </c>
      <c r="N12" s="43">
        <f>XI!Q25</f>
        <v>96.5</v>
      </c>
      <c r="O12" s="44">
        <f>XII!Q25</f>
        <v>15</v>
      </c>
      <c r="P12" s="122">
        <f>SUM(D12:O12)</f>
        <v>1349.5</v>
      </c>
      <c r="Q12" s="35"/>
      <c r="S12" s="35"/>
      <c r="T12" s="40"/>
      <c r="W12" s="39"/>
    </row>
    <row r="13" spans="1:23" ht="15" customHeight="1">
      <c r="A13" s="123">
        <f>HRÁČI!B25</f>
        <v>123</v>
      </c>
      <c r="B13" s="120" t="str">
        <f>HRÁČI!C25</f>
        <v>Jamečný</v>
      </c>
      <c r="C13" s="121" t="str">
        <f>HRÁČI!D25</f>
        <v>Milan</v>
      </c>
      <c r="D13" s="43">
        <f>I!Q28</f>
        <v>0</v>
      </c>
      <c r="E13" s="44">
        <f>'II'!Q28</f>
        <v>0</v>
      </c>
      <c r="F13" s="43">
        <f>III!Q28</f>
        <v>0</v>
      </c>
      <c r="G13" s="44">
        <f>'IV'!Q28</f>
        <v>-68.5</v>
      </c>
      <c r="H13" s="43">
        <f>V!Q28</f>
        <v>-222</v>
      </c>
      <c r="I13" s="44">
        <f>VI!Q28</f>
        <v>238</v>
      </c>
      <c r="J13" s="43">
        <f>VII!Q28</f>
        <v>347.5</v>
      </c>
      <c r="K13" s="44">
        <f>VIII!Q28</f>
        <v>0</v>
      </c>
      <c r="L13" s="43">
        <f>IX!Q28</f>
        <v>382</v>
      </c>
      <c r="M13" s="44">
        <f>X!Q28</f>
        <v>117.5</v>
      </c>
      <c r="N13" s="43">
        <f>XI!Q28</f>
        <v>856.5</v>
      </c>
      <c r="O13" s="44">
        <f>XII!Q28</f>
        <v>-489.5</v>
      </c>
      <c r="P13" s="122">
        <f>SUM(D13:O13)</f>
        <v>1161.5</v>
      </c>
      <c r="Q13" s="35"/>
      <c r="S13" s="35"/>
      <c r="T13" s="40"/>
      <c r="W13" s="39"/>
    </row>
    <row r="14" spans="1:23" ht="15" customHeight="1">
      <c r="A14" s="123">
        <f>HRÁČI!B16</f>
        <v>114</v>
      </c>
      <c r="B14" s="120" t="str">
        <f>HRÁČI!C16</f>
        <v>Pecov</v>
      </c>
      <c r="C14" s="121" t="str">
        <f>HRÁČI!D16</f>
        <v>Ivan</v>
      </c>
      <c r="D14" s="43">
        <f>I!Q19</f>
        <v>173</v>
      </c>
      <c r="E14" s="44">
        <f>'II'!Q19</f>
        <v>159</v>
      </c>
      <c r="F14" s="43">
        <f>III!Q19</f>
        <v>0</v>
      </c>
      <c r="G14" s="44">
        <f>'IV'!Q19</f>
        <v>-553.5</v>
      </c>
      <c r="H14" s="43">
        <f>V!Q19</f>
        <v>72.5</v>
      </c>
      <c r="I14" s="44">
        <f>VI!Q19</f>
        <v>215</v>
      </c>
      <c r="J14" s="43">
        <f>VII!Q19</f>
        <v>414.5</v>
      </c>
      <c r="K14" s="44">
        <f>VIII!Q19</f>
        <v>651.5</v>
      </c>
      <c r="L14" s="43">
        <f>IX!Q19</f>
        <v>-202.5</v>
      </c>
      <c r="M14" s="44">
        <f>X!Q19</f>
        <v>137.5</v>
      </c>
      <c r="N14" s="43">
        <f>XI!Q19</f>
        <v>-161</v>
      </c>
      <c r="O14" s="44">
        <f>XII!Q19</f>
        <v>209.5</v>
      </c>
      <c r="P14" s="122">
        <f>SUM(D14:O14)</f>
        <v>1115.5</v>
      </c>
      <c r="Q14" s="35"/>
      <c r="S14" s="35"/>
      <c r="T14" s="29"/>
      <c r="W14" s="39"/>
    </row>
    <row r="15" spans="1:23" ht="15" customHeight="1">
      <c r="A15" s="123">
        <f>HRÁČI!B3</f>
        <v>101</v>
      </c>
      <c r="B15" s="120" t="str">
        <f>HRÁČI!C3</f>
        <v>Dobiaš</v>
      </c>
      <c r="C15" s="121" t="str">
        <f>HRÁČI!D3</f>
        <v>Martin</v>
      </c>
      <c r="D15" s="43">
        <f>I!Q6</f>
        <v>329</v>
      </c>
      <c r="E15" s="44">
        <f>'II'!Q6</f>
        <v>1074.5</v>
      </c>
      <c r="F15" s="43">
        <f>III!Q6</f>
        <v>409.5</v>
      </c>
      <c r="G15" s="44">
        <f>'IV'!Q6</f>
        <v>-204.5</v>
      </c>
      <c r="H15" s="43">
        <f>V!Q6</f>
        <v>-896.5</v>
      </c>
      <c r="I15" s="44">
        <f>VI!Q6</f>
        <v>581</v>
      </c>
      <c r="J15" s="43">
        <f>VII!Q6</f>
        <v>-379</v>
      </c>
      <c r="K15" s="44">
        <f>VIII!Q6</f>
        <v>195.5</v>
      </c>
      <c r="L15" s="43">
        <f>IX!Q6</f>
        <v>-11</v>
      </c>
      <c r="M15" s="44">
        <f>X!Q6</f>
        <v>0</v>
      </c>
      <c r="N15" s="43">
        <f>XI!Q6</f>
        <v>0</v>
      </c>
      <c r="O15" s="44">
        <f>XII!Q6</f>
        <v>0</v>
      </c>
      <c r="P15" s="122">
        <f>SUM(D15:O15)</f>
        <v>1098.5</v>
      </c>
      <c r="Q15" s="35"/>
      <c r="S15" s="35"/>
      <c r="T15" s="29"/>
      <c r="W15" s="39"/>
    </row>
    <row r="16" spans="1:23" ht="15" customHeight="1">
      <c r="A16" s="123">
        <f>HRÁČI!B9</f>
        <v>107</v>
      </c>
      <c r="B16" s="120" t="str">
        <f>HRÁČI!C9</f>
        <v>Hegyi </v>
      </c>
      <c r="C16" s="121" t="str">
        <f>HRÁČI!D9</f>
        <v>Juraj</v>
      </c>
      <c r="D16" s="43">
        <f>I!Q12</f>
        <v>-326</v>
      </c>
      <c r="E16" s="44">
        <f>'II'!Q12</f>
        <v>-127</v>
      </c>
      <c r="F16" s="43">
        <f>III!Q12</f>
        <v>946.5</v>
      </c>
      <c r="G16" s="44">
        <f>'IV'!Q12</f>
        <v>-252.5</v>
      </c>
      <c r="H16" s="43">
        <f>V!Q12</f>
        <v>449</v>
      </c>
      <c r="I16" s="44">
        <f>VI!Q12</f>
        <v>111</v>
      </c>
      <c r="J16" s="43">
        <f>VII!Q12</f>
        <v>0</v>
      </c>
      <c r="K16" s="44">
        <f>VIII!Q12</f>
        <v>0</v>
      </c>
      <c r="L16" s="43">
        <f>IX!Q12</f>
        <v>0</v>
      </c>
      <c r="M16" s="44">
        <f>X!Q12</f>
        <v>0</v>
      </c>
      <c r="N16" s="43">
        <f>XI!Q12</f>
        <v>0</v>
      </c>
      <c r="O16" s="44">
        <f>XII!Q12</f>
        <v>262.5</v>
      </c>
      <c r="P16" s="122">
        <f>SUM(D16:O16)</f>
        <v>1063.5</v>
      </c>
      <c r="Q16" s="35"/>
      <c r="S16" s="35"/>
      <c r="W16" s="39"/>
    </row>
    <row r="17" spans="1:23" ht="15" customHeight="1">
      <c r="A17" s="123">
        <f>HRÁČI!B17</f>
        <v>115</v>
      </c>
      <c r="B17" s="120" t="str">
        <f>HRÁČI!C17</f>
        <v>Rigo</v>
      </c>
      <c r="C17" s="121" t="str">
        <f>HRÁČI!D17</f>
        <v>Ľudovít</v>
      </c>
      <c r="D17" s="43">
        <f>I!Q20</f>
        <v>59.5</v>
      </c>
      <c r="E17" s="44">
        <f>'II'!Q20</f>
        <v>0</v>
      </c>
      <c r="F17" s="43">
        <f>III!Q20</f>
        <v>435</v>
      </c>
      <c r="G17" s="44">
        <f>'IV'!Q20</f>
        <v>0</v>
      </c>
      <c r="H17" s="43">
        <f>V!Q20</f>
        <v>0</v>
      </c>
      <c r="I17" s="44">
        <f>VI!Q20</f>
        <v>0</v>
      </c>
      <c r="J17" s="43">
        <f>VII!Q20</f>
        <v>0</v>
      </c>
      <c r="K17" s="44">
        <f>VIII!Q20</f>
        <v>0</v>
      </c>
      <c r="L17" s="43">
        <f>IX!Q20</f>
        <v>0</v>
      </c>
      <c r="M17" s="44">
        <f>X!Q20</f>
        <v>0</v>
      </c>
      <c r="N17" s="43">
        <f>XI!Q20</f>
        <v>0</v>
      </c>
      <c r="O17" s="44">
        <f>XII!Q20</f>
        <v>0</v>
      </c>
      <c r="P17" s="122">
        <f>SUM(D17:O17)</f>
        <v>494.5</v>
      </c>
      <c r="Q17" s="35"/>
      <c r="S17" s="35"/>
      <c r="W17" s="39"/>
    </row>
    <row r="18" spans="1:23" ht="15" customHeight="1">
      <c r="A18" s="123">
        <f>HRÁČI!B15</f>
        <v>113</v>
      </c>
      <c r="B18" s="120" t="str">
        <f>HRÁČI!C15</f>
        <v>Danics</v>
      </c>
      <c r="C18" s="121" t="str">
        <f>HRÁČI!D15</f>
        <v>Erich</v>
      </c>
      <c r="D18" s="43">
        <f>I!Q18</f>
        <v>0</v>
      </c>
      <c r="E18" s="44">
        <f>'II'!Q18</f>
        <v>0</v>
      </c>
      <c r="F18" s="43">
        <f>III!Q18</f>
        <v>0</v>
      </c>
      <c r="G18" s="44">
        <f>'IV'!Q18</f>
        <v>77</v>
      </c>
      <c r="H18" s="43">
        <f>V!Q18</f>
        <v>400.5</v>
      </c>
      <c r="I18" s="44">
        <f>VI!Q18</f>
        <v>0</v>
      </c>
      <c r="J18" s="43">
        <f>VII!Q18</f>
        <v>-26.5</v>
      </c>
      <c r="K18" s="44">
        <f>VIII!Q18</f>
        <v>0</v>
      </c>
      <c r="L18" s="43">
        <f>IX!Q18</f>
        <v>0</v>
      </c>
      <c r="M18" s="44">
        <f>X!Q18</f>
        <v>0</v>
      </c>
      <c r="N18" s="43">
        <f>XI!Q18</f>
        <v>0</v>
      </c>
      <c r="O18" s="44">
        <f>XII!Q18</f>
        <v>0</v>
      </c>
      <c r="P18" s="122">
        <f>SUM(D18:O18)</f>
        <v>451</v>
      </c>
      <c r="Q18" s="35"/>
      <c r="S18" s="35"/>
      <c r="W18" s="39"/>
    </row>
    <row r="19" spans="1:23" ht="15" customHeight="1">
      <c r="A19" s="123">
        <f>HRÁČI!B14</f>
        <v>112</v>
      </c>
      <c r="B19" s="120" t="str">
        <f>HRÁČI!C14</f>
        <v>Buch</v>
      </c>
      <c r="C19" s="121" t="str">
        <f>HRÁČI!D14</f>
        <v>Peter</v>
      </c>
      <c r="D19" s="43">
        <f>I!Q17</f>
        <v>-138.5</v>
      </c>
      <c r="E19" s="44">
        <f>'II'!Q17</f>
        <v>0</v>
      </c>
      <c r="F19" s="43">
        <f>III!Q17</f>
        <v>180</v>
      </c>
      <c r="G19" s="44">
        <f>'IV'!Q17</f>
        <v>0</v>
      </c>
      <c r="H19" s="43">
        <f>V!Q17</f>
        <v>0</v>
      </c>
      <c r="I19" s="44">
        <f>VI!Q17</f>
        <v>0</v>
      </c>
      <c r="J19" s="43">
        <f>VII!Q17</f>
        <v>0</v>
      </c>
      <c r="K19" s="44">
        <f>VIII!Q17</f>
        <v>0</v>
      </c>
      <c r="L19" s="43">
        <f>IX!Q17</f>
        <v>0</v>
      </c>
      <c r="M19" s="44">
        <f>X!Q17</f>
        <v>0</v>
      </c>
      <c r="N19" s="43">
        <f>XI!Q17</f>
        <v>0</v>
      </c>
      <c r="O19" s="44">
        <f>XII!Q17</f>
        <v>0</v>
      </c>
      <c r="P19" s="122">
        <f>SUM(D19:O19)</f>
        <v>41.5</v>
      </c>
      <c r="Q19" s="35"/>
      <c r="S19" s="35"/>
      <c r="W19" s="39"/>
    </row>
    <row r="20" spans="1:23" ht="15" customHeight="1">
      <c r="A20" s="123">
        <f>HRÁČI!B24</f>
        <v>122</v>
      </c>
      <c r="B20" s="120" t="str">
        <f>HRÁČI!C24</f>
        <v>Šereš</v>
      </c>
      <c r="C20" s="121" t="str">
        <f>HRÁČI!D24</f>
        <v>Karol</v>
      </c>
      <c r="D20" s="43">
        <f>I!Q27</f>
        <v>0</v>
      </c>
      <c r="E20" s="44">
        <f>'II'!Q27</f>
        <v>0</v>
      </c>
      <c r="F20" s="43">
        <f>III!Q27</f>
        <v>0</v>
      </c>
      <c r="G20" s="44">
        <f>'IV'!Q27</f>
        <v>0</v>
      </c>
      <c r="H20" s="43">
        <f>V!Q27</f>
        <v>-48.5</v>
      </c>
      <c r="I20" s="44">
        <f>VI!Q27</f>
        <v>0</v>
      </c>
      <c r="J20" s="43">
        <f>VII!Q27</f>
        <v>0</v>
      </c>
      <c r="K20" s="44">
        <f>VIII!Q27</f>
        <v>-173.5</v>
      </c>
      <c r="L20" s="43">
        <f>IX!Q27</f>
        <v>453</v>
      </c>
      <c r="M20" s="44">
        <f>X!Q27</f>
        <v>-595.5</v>
      </c>
      <c r="N20" s="43">
        <f>XI!Q27</f>
        <v>379</v>
      </c>
      <c r="O20" s="44">
        <f>XII!Q27</f>
        <v>0</v>
      </c>
      <c r="P20" s="122">
        <f>SUM(D20:O20)</f>
        <v>14.5</v>
      </c>
      <c r="Q20" s="35"/>
      <c r="S20" s="35"/>
      <c r="W20" s="39"/>
    </row>
    <row r="21" spans="1:23" ht="15" customHeight="1">
      <c r="A21" s="123">
        <f>HRÁČI!B7</f>
        <v>105</v>
      </c>
      <c r="B21" s="120" t="str">
        <f>HRÁČI!C7</f>
        <v>Vavrík  </v>
      </c>
      <c r="C21" s="121" t="str">
        <f>HRÁČI!D7</f>
        <v>Ivan</v>
      </c>
      <c r="D21" s="43">
        <f>I!Q10</f>
        <v>0</v>
      </c>
      <c r="E21" s="44">
        <f>'II'!Q10</f>
        <v>0</v>
      </c>
      <c r="F21" s="43">
        <f>III!Q10</f>
        <v>0</v>
      </c>
      <c r="G21" s="44">
        <f>'IV'!Q10</f>
        <v>0</v>
      </c>
      <c r="H21" s="43">
        <f>V!Q10</f>
        <v>0</v>
      </c>
      <c r="I21" s="44">
        <f>VI!Q10</f>
        <v>0</v>
      </c>
      <c r="J21" s="43">
        <f>VII!Q10</f>
        <v>0</v>
      </c>
      <c r="K21" s="44">
        <f>VIII!Q10</f>
        <v>0</v>
      </c>
      <c r="L21" s="43">
        <f>IX!Q10</f>
        <v>0</v>
      </c>
      <c r="M21" s="44">
        <f>X!Q10</f>
        <v>0</v>
      </c>
      <c r="N21" s="43">
        <f>XI!Q10</f>
        <v>0</v>
      </c>
      <c r="O21" s="44">
        <f>XII!Q10</f>
        <v>0</v>
      </c>
      <c r="P21" s="122">
        <f>SUM(D21:O21)</f>
        <v>0</v>
      </c>
      <c r="Q21" s="35"/>
      <c r="S21" s="35"/>
      <c r="W21" s="39"/>
    </row>
    <row r="22" spans="1:23" ht="15" customHeight="1">
      <c r="A22" s="123">
        <f>HRÁČI!B11</f>
        <v>109</v>
      </c>
      <c r="B22" s="120" t="str">
        <f>HRÁČI!C11</f>
        <v>Andraščíková  </v>
      </c>
      <c r="C22" s="121" t="str">
        <f>HRÁČI!D11</f>
        <v>Beáta</v>
      </c>
      <c r="D22" s="43">
        <f>I!Q14</f>
        <v>0</v>
      </c>
      <c r="E22" s="44">
        <f>'II'!Q14</f>
        <v>0</v>
      </c>
      <c r="F22" s="43">
        <f>III!Q14</f>
        <v>0</v>
      </c>
      <c r="G22" s="44">
        <f>'IV'!Q14</f>
        <v>0</v>
      </c>
      <c r="H22" s="43">
        <f>V!Q14</f>
        <v>0</v>
      </c>
      <c r="I22" s="44">
        <f>VI!Q14</f>
        <v>0</v>
      </c>
      <c r="J22" s="43">
        <f>VII!Q14</f>
        <v>0</v>
      </c>
      <c r="K22" s="44">
        <f>VIII!Q14</f>
        <v>0</v>
      </c>
      <c r="L22" s="43">
        <f>IX!Q14</f>
        <v>0</v>
      </c>
      <c r="M22" s="44">
        <f>X!Q14</f>
        <v>0</v>
      </c>
      <c r="N22" s="43">
        <f>XI!Q14</f>
        <v>0</v>
      </c>
      <c r="O22" s="44">
        <f>XII!Q14</f>
        <v>0</v>
      </c>
      <c r="P22" s="122">
        <f>SUM(D22:O22)</f>
        <v>0</v>
      </c>
      <c r="Q22" s="35"/>
      <c r="S22" s="35"/>
      <c r="W22" s="39"/>
    </row>
    <row r="23" spans="1:23" ht="15" customHeight="1">
      <c r="A23" s="123">
        <f>HRÁČI!B12</f>
        <v>110</v>
      </c>
      <c r="B23" s="120" t="str">
        <f>HRÁČI!C12</f>
        <v>Andraščík</v>
      </c>
      <c r="C23" s="121" t="str">
        <f>HRÁČI!D12</f>
        <v>Michal</v>
      </c>
      <c r="D23" s="43">
        <f>I!Q15</f>
        <v>0</v>
      </c>
      <c r="E23" s="44">
        <f>'II'!Q15</f>
        <v>0</v>
      </c>
      <c r="F23" s="43">
        <f>III!Q15</f>
        <v>0</v>
      </c>
      <c r="G23" s="44">
        <f>'IV'!Q15</f>
        <v>0</v>
      </c>
      <c r="H23" s="43">
        <f>V!Q15</f>
        <v>0</v>
      </c>
      <c r="I23" s="44">
        <f>VI!Q15</f>
        <v>0</v>
      </c>
      <c r="J23" s="43">
        <f>VII!Q15</f>
        <v>0</v>
      </c>
      <c r="K23" s="44">
        <f>VIII!Q15</f>
        <v>0</v>
      </c>
      <c r="L23" s="43">
        <f>IX!Q15</f>
        <v>0</v>
      </c>
      <c r="M23" s="44">
        <f>X!Q15</f>
        <v>0</v>
      </c>
      <c r="N23" s="43">
        <f>XI!Q15</f>
        <v>0</v>
      </c>
      <c r="O23" s="44">
        <f>XII!Q15</f>
        <v>0</v>
      </c>
      <c r="P23" s="122">
        <f>SUM(D23:O23)</f>
        <v>0</v>
      </c>
      <c r="Q23" s="35"/>
      <c r="S23" s="35"/>
      <c r="W23" s="39"/>
    </row>
    <row r="24" spans="1:23" ht="15" customHeight="1">
      <c r="A24" s="123">
        <f>HRÁČI!B13</f>
        <v>111</v>
      </c>
      <c r="B24" s="120" t="str">
        <f>HRÁČI!C13</f>
        <v>Andraščíková  </v>
      </c>
      <c r="C24" s="121" t="str">
        <f>HRÁČI!D13</f>
        <v>Katarína</v>
      </c>
      <c r="D24" s="43">
        <f>I!Q16</f>
        <v>0</v>
      </c>
      <c r="E24" s="44">
        <f>'II'!Q16</f>
        <v>0</v>
      </c>
      <c r="F24" s="43">
        <f>III!Q16</f>
        <v>0</v>
      </c>
      <c r="G24" s="44">
        <f>'IV'!Q16</f>
        <v>0</v>
      </c>
      <c r="H24" s="43">
        <f>V!Q16</f>
        <v>0</v>
      </c>
      <c r="I24" s="44">
        <f>VI!Q16</f>
        <v>0</v>
      </c>
      <c r="J24" s="43">
        <f>VII!Q16</f>
        <v>0</v>
      </c>
      <c r="K24" s="44">
        <f>VIII!Q16</f>
        <v>0</v>
      </c>
      <c r="L24" s="43">
        <f>IX!Q16</f>
        <v>0</v>
      </c>
      <c r="M24" s="44">
        <f>X!Q16</f>
        <v>0</v>
      </c>
      <c r="N24" s="43">
        <f>XI!Q16</f>
        <v>0</v>
      </c>
      <c r="O24" s="44">
        <f>XII!Q16</f>
        <v>0</v>
      </c>
      <c r="P24" s="122">
        <f>SUM(D24:O24)</f>
        <v>0</v>
      </c>
      <c r="Q24" s="35"/>
      <c r="S24" s="35"/>
      <c r="W24" s="39"/>
    </row>
    <row r="25" spans="1:23" ht="15" customHeight="1">
      <c r="A25" s="123">
        <f>HRÁČI!B19</f>
        <v>117</v>
      </c>
      <c r="B25" s="120" t="str">
        <f>HRÁČI!C19</f>
        <v>Vlčko</v>
      </c>
      <c r="C25" s="121" t="str">
        <f>HRÁČI!D19</f>
        <v>Miroslav</v>
      </c>
      <c r="D25" s="43">
        <f>I!Q22</f>
        <v>0</v>
      </c>
      <c r="E25" s="44">
        <f>'II'!Q22</f>
        <v>0</v>
      </c>
      <c r="F25" s="43">
        <f>III!Q22</f>
        <v>0</v>
      </c>
      <c r="G25" s="44">
        <f>'IV'!Q22</f>
        <v>0</v>
      </c>
      <c r="H25" s="43">
        <f>V!Q22</f>
        <v>0</v>
      </c>
      <c r="I25" s="44">
        <f>VI!Q22</f>
        <v>0</v>
      </c>
      <c r="J25" s="43">
        <f>VII!Q22</f>
        <v>0</v>
      </c>
      <c r="K25" s="44">
        <f>VIII!Q22</f>
        <v>0</v>
      </c>
      <c r="L25" s="43">
        <f>IX!Q22</f>
        <v>0</v>
      </c>
      <c r="M25" s="44">
        <f>X!Q22</f>
        <v>0</v>
      </c>
      <c r="N25" s="43">
        <f>XI!Q22</f>
        <v>0</v>
      </c>
      <c r="O25" s="44">
        <f>XII!Q22</f>
        <v>0</v>
      </c>
      <c r="P25" s="122">
        <f>SUM(D25:O25)</f>
        <v>0</v>
      </c>
      <c r="Q25" s="35"/>
      <c r="S25" s="35"/>
      <c r="W25" s="39"/>
    </row>
    <row r="26" spans="1:23" ht="15" customHeight="1">
      <c r="A26" s="123">
        <f>HRÁČI!B20</f>
        <v>118</v>
      </c>
      <c r="B26" s="120" t="str">
        <f>HRÁČI!C20</f>
        <v>Stadtrucker </v>
      </c>
      <c r="C26" s="121" t="str">
        <f>HRÁČI!D20</f>
        <v>Fedor</v>
      </c>
      <c r="D26" s="43">
        <f>I!Q23</f>
        <v>0</v>
      </c>
      <c r="E26" s="44">
        <f>'II'!Q23</f>
        <v>0</v>
      </c>
      <c r="F26" s="43">
        <f>III!Q23</f>
        <v>0</v>
      </c>
      <c r="G26" s="44">
        <f>'IV'!Q23</f>
        <v>0</v>
      </c>
      <c r="H26" s="43">
        <f>V!Q23</f>
        <v>0</v>
      </c>
      <c r="I26" s="44">
        <f>VI!Q23</f>
        <v>0</v>
      </c>
      <c r="J26" s="43">
        <f>VII!Q23</f>
        <v>0</v>
      </c>
      <c r="K26" s="44">
        <f>VIII!Q23</f>
        <v>0</v>
      </c>
      <c r="L26" s="43">
        <f>IX!Q23</f>
        <v>0</v>
      </c>
      <c r="M26" s="44">
        <f>X!Q23</f>
        <v>0</v>
      </c>
      <c r="N26" s="43">
        <f>XI!Q23</f>
        <v>0</v>
      </c>
      <c r="O26" s="44">
        <f>XII!Q23</f>
        <v>0</v>
      </c>
      <c r="P26" s="122">
        <f>SUM(D26:O26)</f>
        <v>0</v>
      </c>
      <c r="Q26" s="35"/>
      <c r="S26" s="35"/>
      <c r="W26" s="39"/>
    </row>
    <row r="27" spans="1:23" ht="15" customHeight="1">
      <c r="A27" s="123">
        <f>HRÁČI!B27</f>
        <v>125</v>
      </c>
      <c r="B27" s="120">
        <f>HRÁČI!C27</f>
        <v>0</v>
      </c>
      <c r="C27" s="121">
        <f>HRÁČI!D27</f>
        <v>0</v>
      </c>
      <c r="D27" s="43">
        <f>I!Q30</f>
        <v>0</v>
      </c>
      <c r="E27" s="44">
        <f>'II'!Q30</f>
        <v>0</v>
      </c>
      <c r="F27" s="43">
        <f>III!Q30</f>
        <v>0</v>
      </c>
      <c r="G27" s="44">
        <f>'IV'!Q30</f>
        <v>0</v>
      </c>
      <c r="H27" s="43">
        <f>V!Q30</f>
        <v>0</v>
      </c>
      <c r="I27" s="44">
        <f>VI!Q30</f>
        <v>0</v>
      </c>
      <c r="J27" s="43">
        <f>VII!Q30</f>
        <v>0</v>
      </c>
      <c r="K27" s="44">
        <f>VIII!Q30</f>
        <v>0</v>
      </c>
      <c r="L27" s="43">
        <f>IX!Q30</f>
        <v>0</v>
      </c>
      <c r="M27" s="44">
        <f>X!Q30</f>
        <v>0</v>
      </c>
      <c r="N27" s="43">
        <f>XI!Q30</f>
        <v>0</v>
      </c>
      <c r="O27" s="44">
        <f>XII!Q30</f>
        <v>0</v>
      </c>
      <c r="P27" s="122">
        <f>SUM(D27:O27)</f>
        <v>0</v>
      </c>
      <c r="Q27" s="35"/>
      <c r="S27" s="35"/>
      <c r="W27" s="39"/>
    </row>
    <row r="28" spans="1:23" ht="15" customHeight="1">
      <c r="A28" s="123">
        <f>HRÁČI!B28</f>
        <v>126</v>
      </c>
      <c r="B28" s="120">
        <f>HRÁČI!C28</f>
        <v>0</v>
      </c>
      <c r="C28" s="121">
        <f>HRÁČI!D28</f>
        <v>0</v>
      </c>
      <c r="D28" s="43">
        <f>I!Q31</f>
        <v>0</v>
      </c>
      <c r="E28" s="44">
        <f>'II'!Q31</f>
        <v>0</v>
      </c>
      <c r="F28" s="43">
        <f>III!Q31</f>
        <v>0</v>
      </c>
      <c r="G28" s="44">
        <f>'IV'!Q31</f>
        <v>0</v>
      </c>
      <c r="H28" s="43">
        <f>V!Q31</f>
        <v>0</v>
      </c>
      <c r="I28" s="44">
        <f>VI!Q31</f>
        <v>0</v>
      </c>
      <c r="J28" s="43">
        <f>VII!Q31</f>
        <v>0</v>
      </c>
      <c r="K28" s="44">
        <f>VIII!Q31</f>
        <v>0</v>
      </c>
      <c r="L28" s="43">
        <f>IX!Q31</f>
        <v>0</v>
      </c>
      <c r="M28" s="44">
        <f>X!Q31</f>
        <v>0</v>
      </c>
      <c r="N28" s="43">
        <f>XI!Q31</f>
        <v>0</v>
      </c>
      <c r="O28" s="44">
        <f>XII!Q31</f>
        <v>0</v>
      </c>
      <c r="P28" s="122">
        <f>SUM(D28:O28)</f>
        <v>0</v>
      </c>
      <c r="Q28" s="35"/>
      <c r="S28" s="35"/>
      <c r="W28" s="39"/>
    </row>
    <row r="29" spans="1:23" ht="15" customHeight="1">
      <c r="A29" s="123">
        <f>HRÁČI!B29</f>
        <v>127</v>
      </c>
      <c r="B29" s="120">
        <f>HRÁČI!C29</f>
        <v>0</v>
      </c>
      <c r="C29" s="121">
        <f>HRÁČI!D29</f>
        <v>0</v>
      </c>
      <c r="D29" s="43">
        <f>I!Q32</f>
        <v>0</v>
      </c>
      <c r="E29" s="44">
        <f>'II'!Q32</f>
        <v>0</v>
      </c>
      <c r="F29" s="43">
        <f>III!Q32</f>
        <v>0</v>
      </c>
      <c r="G29" s="44">
        <f>'IV'!Q32</f>
        <v>0</v>
      </c>
      <c r="H29" s="43">
        <f>V!Q32</f>
        <v>0</v>
      </c>
      <c r="I29" s="44">
        <f>VI!Q32</f>
        <v>0</v>
      </c>
      <c r="J29" s="43">
        <f>VII!Q32</f>
        <v>0</v>
      </c>
      <c r="K29" s="44">
        <f>VIII!Q32</f>
        <v>0</v>
      </c>
      <c r="L29" s="43">
        <f>IX!Q32</f>
        <v>0</v>
      </c>
      <c r="M29" s="44">
        <f>X!Q32</f>
        <v>0</v>
      </c>
      <c r="N29" s="43">
        <f>XI!Q32</f>
        <v>0</v>
      </c>
      <c r="O29" s="44">
        <f>XII!Q32</f>
        <v>0</v>
      </c>
      <c r="P29" s="122">
        <f>SUM(D29:O29)</f>
        <v>0</v>
      </c>
      <c r="Q29" s="35"/>
      <c r="S29" s="35"/>
      <c r="W29" s="39"/>
    </row>
    <row r="30" spans="1:23" ht="15" customHeight="1">
      <c r="A30" s="123">
        <f>HRÁČI!B30</f>
        <v>128</v>
      </c>
      <c r="B30" s="120">
        <f>HRÁČI!C30</f>
        <v>0</v>
      </c>
      <c r="C30" s="121">
        <f>HRÁČI!D30</f>
        <v>0</v>
      </c>
      <c r="D30" s="43">
        <f>I!Q33</f>
        <v>0</v>
      </c>
      <c r="E30" s="44">
        <f>'II'!Q33</f>
        <v>0</v>
      </c>
      <c r="F30" s="43">
        <f>III!Q33</f>
        <v>0</v>
      </c>
      <c r="G30" s="44">
        <f>'IV'!Q33</f>
        <v>0</v>
      </c>
      <c r="H30" s="43">
        <f>V!Q33</f>
        <v>0</v>
      </c>
      <c r="I30" s="44">
        <f>VI!Q33</f>
        <v>0</v>
      </c>
      <c r="J30" s="43">
        <f>VII!Q33</f>
        <v>0</v>
      </c>
      <c r="K30" s="44">
        <f>VIII!Q33</f>
        <v>0</v>
      </c>
      <c r="L30" s="43">
        <f>IX!Q33</f>
        <v>0</v>
      </c>
      <c r="M30" s="44">
        <f>X!Q33</f>
        <v>0</v>
      </c>
      <c r="N30" s="43">
        <f>XI!Q33</f>
        <v>0</v>
      </c>
      <c r="O30" s="44">
        <f>XII!Q33</f>
        <v>0</v>
      </c>
      <c r="P30" s="122">
        <f>SUM(D30:O30)</f>
        <v>0</v>
      </c>
      <c r="Q30" s="35"/>
      <c r="S30" s="35"/>
      <c r="W30" s="39"/>
    </row>
    <row r="31" spans="1:23" ht="15" customHeight="1">
      <c r="A31" s="123">
        <f>HRÁČI!B31</f>
        <v>129</v>
      </c>
      <c r="B31" s="120">
        <f>HRÁČI!C31</f>
        <v>0</v>
      </c>
      <c r="C31" s="121">
        <f>HRÁČI!D31</f>
        <v>0</v>
      </c>
      <c r="D31" s="43">
        <f>I!Q34</f>
        <v>0</v>
      </c>
      <c r="E31" s="44">
        <f>'II'!Q34</f>
        <v>0</v>
      </c>
      <c r="F31" s="43">
        <f>III!Q34</f>
        <v>0</v>
      </c>
      <c r="G31" s="44">
        <f>'IV'!Q34</f>
        <v>0</v>
      </c>
      <c r="H31" s="43">
        <f>V!Q34</f>
        <v>0</v>
      </c>
      <c r="I31" s="44">
        <f>VI!Q34</f>
        <v>0</v>
      </c>
      <c r="J31" s="43">
        <f>VII!Q34</f>
        <v>0</v>
      </c>
      <c r="K31" s="44">
        <f>VIII!Q34</f>
        <v>0</v>
      </c>
      <c r="L31" s="43">
        <f>IX!Q34</f>
        <v>0</v>
      </c>
      <c r="M31" s="44">
        <f>X!Q34</f>
        <v>0</v>
      </c>
      <c r="N31" s="43">
        <f>XI!Q34</f>
        <v>0</v>
      </c>
      <c r="O31" s="44">
        <f>XII!Q34</f>
        <v>0</v>
      </c>
      <c r="P31" s="122">
        <f>SUM(D31:O31)</f>
        <v>0</v>
      </c>
      <c r="Q31" s="35"/>
      <c r="S31" s="35"/>
      <c r="W31" s="39"/>
    </row>
    <row r="32" spans="1:23" ht="15" customHeight="1">
      <c r="A32" s="123">
        <f>HRÁČI!B32</f>
        <v>130</v>
      </c>
      <c r="B32" s="120">
        <f>HRÁČI!C32</f>
        <v>0</v>
      </c>
      <c r="C32" s="121">
        <f>HRÁČI!D32</f>
        <v>0</v>
      </c>
      <c r="D32" s="43">
        <f>I!Q35</f>
        <v>0</v>
      </c>
      <c r="E32" s="44">
        <f>'II'!Q35</f>
        <v>0</v>
      </c>
      <c r="F32" s="43">
        <f>III!Q35</f>
        <v>0</v>
      </c>
      <c r="G32" s="44">
        <f>'IV'!Q35</f>
        <v>0</v>
      </c>
      <c r="H32" s="43">
        <f>V!Q35</f>
        <v>0</v>
      </c>
      <c r="I32" s="44">
        <f>VI!Q35</f>
        <v>0</v>
      </c>
      <c r="J32" s="43">
        <f>VII!Q35</f>
        <v>0</v>
      </c>
      <c r="K32" s="44">
        <f>VIII!Q35</f>
        <v>0</v>
      </c>
      <c r="L32" s="43">
        <f>IX!Q35</f>
        <v>0</v>
      </c>
      <c r="M32" s="44">
        <f>X!Q35</f>
        <v>0</v>
      </c>
      <c r="N32" s="43">
        <f>XI!Q35</f>
        <v>0</v>
      </c>
      <c r="O32" s="44">
        <f>XII!Q35</f>
        <v>0</v>
      </c>
      <c r="P32" s="122">
        <f>SUM(D32:O32)</f>
        <v>0</v>
      </c>
      <c r="Q32" s="35"/>
      <c r="S32" s="35"/>
      <c r="W32" s="39"/>
    </row>
    <row r="33" spans="1:23" ht="15" customHeight="1">
      <c r="A33" s="123">
        <f>HRÁČI!B18</f>
        <v>116</v>
      </c>
      <c r="B33" s="120" t="str">
        <f>HRÁČI!C18</f>
        <v>Učník</v>
      </c>
      <c r="C33" s="121" t="str">
        <f>HRÁČI!D18</f>
        <v>Stanislav</v>
      </c>
      <c r="D33" s="43">
        <f>I!Q21</f>
        <v>602</v>
      </c>
      <c r="E33" s="44">
        <f>'II'!Q21</f>
        <v>-95.5</v>
      </c>
      <c r="F33" s="43">
        <f>III!Q21</f>
        <v>-221.5</v>
      </c>
      <c r="G33" s="44">
        <f>'IV'!Q21</f>
        <v>485</v>
      </c>
      <c r="H33" s="43">
        <f>V!Q21</f>
        <v>-847</v>
      </c>
      <c r="I33" s="44">
        <f>VI!Q21</f>
        <v>-99</v>
      </c>
      <c r="J33" s="43">
        <f>VII!Q21</f>
        <v>28</v>
      </c>
      <c r="K33" s="44">
        <f>VIII!Q21</f>
        <v>-575.5</v>
      </c>
      <c r="L33" s="43">
        <f>IX!Q21</f>
        <v>35</v>
      </c>
      <c r="M33" s="44">
        <f>X!Q21</f>
        <v>11</v>
      </c>
      <c r="N33" s="43">
        <f>XI!Q21</f>
        <v>314</v>
      </c>
      <c r="O33" s="44">
        <f>XII!Q21</f>
        <v>251.5</v>
      </c>
      <c r="P33" s="122">
        <f>SUM(D33:O33)</f>
        <v>-112</v>
      </c>
      <c r="Q33" s="35"/>
      <c r="S33" s="35"/>
      <c r="W33" s="39"/>
    </row>
    <row r="34" spans="1:23" ht="15" customHeight="1">
      <c r="A34" s="41"/>
      <c r="B34" s="42"/>
      <c r="C34" s="42"/>
      <c r="D34" s="70">
        <f>SUM(D4:D33)</f>
        <v>1572.5</v>
      </c>
      <c r="E34" s="70">
        <f aca="true" t="shared" si="0" ref="E34:P34">SUM(E4:E33)</f>
        <v>2635</v>
      </c>
      <c r="F34" s="70">
        <f t="shared" si="0"/>
        <v>2740</v>
      </c>
      <c r="G34" s="70">
        <f t="shared" si="0"/>
        <v>1755</v>
      </c>
      <c r="H34" s="70">
        <f t="shared" si="0"/>
        <v>4030</v>
      </c>
      <c r="I34" s="70">
        <f t="shared" si="0"/>
        <v>4227.5</v>
      </c>
      <c r="J34" s="70">
        <f t="shared" si="0"/>
        <v>2095</v>
      </c>
      <c r="K34" s="70">
        <f t="shared" si="0"/>
        <v>1255</v>
      </c>
      <c r="L34" s="70">
        <f t="shared" si="0"/>
        <v>2138.5</v>
      </c>
      <c r="M34" s="70">
        <f t="shared" si="0"/>
        <v>2092.5</v>
      </c>
      <c r="N34" s="70">
        <f>SUM(N4:N33)</f>
        <v>2467.5</v>
      </c>
      <c r="O34" s="70">
        <f>SUM(O4:O33)</f>
        <v>2542.5</v>
      </c>
      <c r="P34" s="70">
        <f t="shared" si="0"/>
        <v>29551</v>
      </c>
      <c r="Q34" s="35"/>
      <c r="S34" s="35"/>
      <c r="W34" s="39"/>
    </row>
    <row r="35" spans="1:19" ht="16.5" customHeight="1">
      <c r="A35" s="2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S35" s="34"/>
    </row>
    <row r="36" spans="1:22" ht="24.75" customHeight="1">
      <c r="A36" s="35"/>
      <c r="B36" s="35"/>
      <c r="C36" s="35"/>
      <c r="D36" s="35"/>
      <c r="E36" s="35"/>
      <c r="F36" s="35"/>
      <c r="G36" s="35"/>
      <c r="H36" s="38"/>
      <c r="P36" s="29"/>
      <c r="R36" s="29"/>
      <c r="T36" s="29"/>
      <c r="U36" s="29"/>
      <c r="V36" s="29"/>
    </row>
    <row r="37" spans="1:22" ht="15.75" customHeight="1">
      <c r="A37" s="35"/>
      <c r="B37" s="35"/>
      <c r="C37" s="35"/>
      <c r="D37" s="35"/>
      <c r="E37" s="35"/>
      <c r="F37" s="35"/>
      <c r="G37" s="35"/>
      <c r="H37" s="38"/>
      <c r="P37" s="29"/>
      <c r="R37" s="29"/>
      <c r="T37" s="29"/>
      <c r="U37" s="29"/>
      <c r="V37" s="29"/>
    </row>
    <row r="38" spans="1:22" ht="15.75" customHeight="1">
      <c r="A38" s="35"/>
      <c r="B38" s="35"/>
      <c r="C38" s="35"/>
      <c r="D38" s="35"/>
      <c r="E38" s="35"/>
      <c r="F38" s="35"/>
      <c r="G38" s="35"/>
      <c r="H38" s="38"/>
      <c r="P38" s="29"/>
      <c r="R38" s="29"/>
      <c r="T38" s="29"/>
      <c r="U38" s="29"/>
      <c r="V38" s="29"/>
    </row>
    <row r="39" spans="1:22" ht="15.75" customHeight="1">
      <c r="A39" s="35"/>
      <c r="B39" s="35"/>
      <c r="C39" s="35"/>
      <c r="D39" s="35"/>
      <c r="E39" s="39"/>
      <c r="F39" s="35"/>
      <c r="G39" s="35"/>
      <c r="H39" s="39"/>
      <c r="P39" s="29"/>
      <c r="R39" s="29"/>
      <c r="T39" s="29"/>
      <c r="U39" s="29"/>
      <c r="V39" s="29"/>
    </row>
    <row r="40" spans="1:22" ht="15.75" customHeight="1">
      <c r="A40" s="35"/>
      <c r="B40" s="35"/>
      <c r="C40" s="35"/>
      <c r="D40" s="35"/>
      <c r="E40" s="40"/>
      <c r="F40" s="35"/>
      <c r="G40" s="35"/>
      <c r="H40" s="39"/>
      <c r="P40" s="29"/>
      <c r="R40" s="29"/>
      <c r="T40" s="29"/>
      <c r="U40" s="29"/>
      <c r="V40" s="29"/>
    </row>
    <row r="41" spans="1:22" ht="15.75" customHeight="1">
      <c r="A41" s="35"/>
      <c r="B41" s="35"/>
      <c r="C41" s="35"/>
      <c r="D41" s="35"/>
      <c r="E41" s="40"/>
      <c r="F41" s="35"/>
      <c r="G41" s="35"/>
      <c r="H41" s="39"/>
      <c r="P41" s="29"/>
      <c r="R41" s="29"/>
      <c r="T41" s="29"/>
      <c r="U41" s="29"/>
      <c r="V41" s="29"/>
    </row>
    <row r="42" spans="1:22" ht="15.75" customHeight="1">
      <c r="A42" s="35"/>
      <c r="B42" s="35"/>
      <c r="C42" s="35"/>
      <c r="D42" s="35"/>
      <c r="E42" s="40"/>
      <c r="F42" s="35"/>
      <c r="G42" s="35"/>
      <c r="H42" s="39"/>
      <c r="P42" s="29"/>
      <c r="R42" s="29"/>
      <c r="T42" s="29"/>
      <c r="U42" s="29"/>
      <c r="V42" s="29"/>
    </row>
    <row r="43" spans="1:22" ht="15.75" customHeight="1">
      <c r="A43" s="35"/>
      <c r="B43" s="35"/>
      <c r="C43" s="35"/>
      <c r="D43" s="35"/>
      <c r="E43" s="40"/>
      <c r="F43" s="35"/>
      <c r="G43" s="35"/>
      <c r="H43" s="39"/>
      <c r="P43" s="29"/>
      <c r="R43" s="29"/>
      <c r="T43" s="29"/>
      <c r="U43" s="29"/>
      <c r="V43" s="29"/>
    </row>
    <row r="44" spans="1:22" ht="15.75" customHeight="1">
      <c r="A44" s="35"/>
      <c r="B44" s="35"/>
      <c r="C44" s="35"/>
      <c r="D44" s="35"/>
      <c r="E44" s="40"/>
      <c r="F44" s="35"/>
      <c r="G44" s="35"/>
      <c r="H44" s="39"/>
      <c r="P44" s="29"/>
      <c r="R44" s="29"/>
      <c r="T44" s="29"/>
      <c r="U44" s="29"/>
      <c r="V44" s="29"/>
    </row>
    <row r="45" spans="1:22" ht="15.75" customHeight="1">
      <c r="A45" s="35"/>
      <c r="B45" s="35"/>
      <c r="C45" s="35"/>
      <c r="D45" s="35"/>
      <c r="E45" s="40"/>
      <c r="F45" s="35"/>
      <c r="G45" s="35"/>
      <c r="H45" s="39"/>
      <c r="P45" s="29"/>
      <c r="R45" s="29"/>
      <c r="T45" s="29"/>
      <c r="U45" s="29"/>
      <c r="V45" s="29"/>
    </row>
    <row r="46" spans="1:22" ht="15.75" customHeight="1">
      <c r="A46" s="35"/>
      <c r="B46" s="35"/>
      <c r="C46" s="35"/>
      <c r="D46" s="35"/>
      <c r="F46" s="35"/>
      <c r="G46" s="35"/>
      <c r="H46" s="39"/>
      <c r="P46" s="29"/>
      <c r="R46" s="29"/>
      <c r="T46" s="29"/>
      <c r="U46" s="29"/>
      <c r="V46" s="29"/>
    </row>
    <row r="47" spans="1:22" ht="15.75" customHeight="1">
      <c r="A47" s="35"/>
      <c r="B47" s="35"/>
      <c r="C47" s="35"/>
      <c r="D47" s="35"/>
      <c r="F47" s="35"/>
      <c r="G47" s="35"/>
      <c r="H47" s="39"/>
      <c r="P47" s="29"/>
      <c r="R47" s="29"/>
      <c r="T47" s="29"/>
      <c r="U47" s="29"/>
      <c r="V47" s="29"/>
    </row>
    <row r="48" spans="1:22" ht="15.75" customHeight="1">
      <c r="A48" s="35"/>
      <c r="B48" s="35"/>
      <c r="C48" s="35"/>
      <c r="D48" s="35"/>
      <c r="E48" s="35"/>
      <c r="F48" s="35"/>
      <c r="G48" s="35"/>
      <c r="H48" s="39"/>
      <c r="P48" s="29"/>
      <c r="R48" s="29"/>
      <c r="T48" s="29"/>
      <c r="U48" s="29"/>
      <c r="V48" s="29"/>
    </row>
    <row r="49" spans="1:22" ht="15.75" customHeight="1">
      <c r="A49" s="35"/>
      <c r="B49" s="35"/>
      <c r="C49" s="35"/>
      <c r="D49" s="35"/>
      <c r="E49" s="35"/>
      <c r="F49" s="35"/>
      <c r="G49" s="35"/>
      <c r="H49" s="39"/>
      <c r="P49" s="29"/>
      <c r="R49" s="29"/>
      <c r="T49" s="29"/>
      <c r="U49" s="29"/>
      <c r="V49" s="29"/>
    </row>
    <row r="50" spans="1:22" ht="15.75" customHeight="1">
      <c r="A50" s="29"/>
      <c r="B50" s="35"/>
      <c r="C50" s="35"/>
      <c r="E50" s="35"/>
      <c r="F50" s="35"/>
      <c r="G50" s="35"/>
      <c r="P50" s="29"/>
      <c r="R50" s="29"/>
      <c r="T50" s="29"/>
      <c r="U50" s="29"/>
      <c r="V50" s="29"/>
    </row>
    <row r="51" spans="1:22" ht="15.75" customHeight="1">
      <c r="A51" s="29"/>
      <c r="B51" s="35"/>
      <c r="C51" s="35"/>
      <c r="E51" s="35"/>
      <c r="F51" s="35"/>
      <c r="G51" s="35"/>
      <c r="P51" s="29"/>
      <c r="R51" s="29"/>
      <c r="T51" s="29"/>
      <c r="U51" s="29"/>
      <c r="V51" s="29"/>
    </row>
    <row r="52" spans="1:22" ht="15.75" customHeight="1">
      <c r="A52" s="29"/>
      <c r="B52" s="35"/>
      <c r="C52" s="35"/>
      <c r="E52" s="35"/>
      <c r="F52" s="35"/>
      <c r="G52" s="35"/>
      <c r="P52" s="29"/>
      <c r="R52" s="29"/>
      <c r="T52" s="29"/>
      <c r="U52" s="29"/>
      <c r="V52" s="29"/>
    </row>
    <row r="53" spans="1:22" ht="15.75" customHeight="1">
      <c r="A53" s="29"/>
      <c r="B53" s="35"/>
      <c r="C53" s="35"/>
      <c r="E53" s="35"/>
      <c r="F53" s="35"/>
      <c r="G53" s="35"/>
      <c r="P53" s="29"/>
      <c r="R53" s="29"/>
      <c r="T53" s="29"/>
      <c r="U53" s="29"/>
      <c r="V53" s="2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6"/>
  <dimension ref="A1:X55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6.57421875" style="29" customWidth="1"/>
    <col min="2" max="2" width="6.00390625" style="31" customWidth="1"/>
    <col min="3" max="3" width="14.140625" style="32" customWidth="1"/>
    <col min="4" max="4" width="9.28125" style="32" customWidth="1"/>
    <col min="5" max="16" width="7.00390625" style="29" customWidth="1"/>
    <col min="17" max="17" width="7.421875" style="33" customWidth="1"/>
    <col min="18" max="18" width="9.140625" style="29" customWidth="1"/>
    <col min="19" max="19" width="9.140625" style="35" customWidth="1"/>
    <col min="20" max="20" width="9.140625" style="29" customWidth="1"/>
    <col min="21" max="23" width="9.140625" style="35" customWidth="1"/>
    <col min="24" max="16384" width="9.140625" style="29" customWidth="1"/>
  </cols>
  <sheetData>
    <row r="1" spans="3:4" ht="16.5" thickBot="1">
      <c r="C1" s="232"/>
      <c r="D1" s="233"/>
    </row>
    <row r="2" spans="3:17" ht="25.5" customHeight="1" thickBot="1">
      <c r="C2" s="233"/>
      <c r="D2" s="233"/>
      <c r="E2" s="235" t="s">
        <v>96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2:20" ht="29.25" customHeight="1">
      <c r="B3" s="29"/>
      <c r="C3" s="234"/>
      <c r="D3" s="234"/>
      <c r="E3" s="64" t="s">
        <v>21</v>
      </c>
      <c r="F3" s="60" t="s">
        <v>62</v>
      </c>
      <c r="G3" s="47"/>
      <c r="H3" s="47"/>
      <c r="I3"/>
      <c r="J3"/>
      <c r="K3"/>
      <c r="L3"/>
      <c r="M3"/>
      <c r="N3" s="65"/>
      <c r="O3"/>
      <c r="P3" s="65"/>
      <c r="R3" s="34"/>
      <c r="T3" s="34"/>
    </row>
    <row r="4" spans="1:20" ht="14.25">
      <c r="A4" s="150"/>
      <c r="B4" s="150"/>
      <c r="C4" s="68"/>
      <c r="D4" s="61"/>
      <c r="E4" s="62" t="s">
        <v>45</v>
      </c>
      <c r="F4" s="63" t="s">
        <v>36</v>
      </c>
      <c r="G4" s="63" t="s">
        <v>37</v>
      </c>
      <c r="H4" s="63" t="s">
        <v>38</v>
      </c>
      <c r="I4" s="63" t="s">
        <v>39</v>
      </c>
      <c r="J4" s="63" t="s">
        <v>40</v>
      </c>
      <c r="K4" s="63" t="s">
        <v>41</v>
      </c>
      <c r="L4" s="176" t="s">
        <v>42</v>
      </c>
      <c r="M4" s="63" t="s">
        <v>43</v>
      </c>
      <c r="N4" s="63" t="s">
        <v>44</v>
      </c>
      <c r="O4" s="63" t="s">
        <v>94</v>
      </c>
      <c r="P4" s="176" t="s">
        <v>95</v>
      </c>
      <c r="Q4" s="67" t="s">
        <v>1</v>
      </c>
      <c r="R4" s="35"/>
      <c r="T4" s="35"/>
    </row>
    <row r="5" spans="1:20" ht="18" customHeight="1">
      <c r="A5" s="151" t="s">
        <v>46</v>
      </c>
      <c r="B5" s="151" t="s">
        <v>3</v>
      </c>
      <c r="C5" s="230" t="s">
        <v>4</v>
      </c>
      <c r="D5" s="231"/>
      <c r="E5" s="191">
        <f>I!C4</f>
        <v>39454</v>
      </c>
      <c r="F5" s="193">
        <f>'II'!C4</f>
        <v>39482</v>
      </c>
      <c r="G5" s="191">
        <f>III!C4</f>
        <v>39510</v>
      </c>
      <c r="H5" s="193">
        <f>'IV'!C4</f>
        <v>39548</v>
      </c>
      <c r="I5" s="191">
        <f>V!C4</f>
        <v>39574</v>
      </c>
      <c r="J5" s="193">
        <f>VI!C4</f>
        <v>39601</v>
      </c>
      <c r="K5" s="191">
        <f>VII!C4</f>
        <v>39652</v>
      </c>
      <c r="L5" s="193">
        <f>VIII!C4</f>
        <v>39664</v>
      </c>
      <c r="M5" s="193">
        <f>IX!C4</f>
        <v>39692</v>
      </c>
      <c r="N5" s="193">
        <f>X!C4</f>
        <v>39727</v>
      </c>
      <c r="O5" s="191">
        <f>XI!C4</f>
        <v>39756</v>
      </c>
      <c r="P5" s="193">
        <f>XII!C4</f>
        <v>39783</v>
      </c>
      <c r="Q5" s="146" t="s">
        <v>0</v>
      </c>
      <c r="R5" s="35"/>
      <c r="S5" s="37"/>
      <c r="T5" s="35"/>
    </row>
    <row r="6" spans="1:24" ht="13.5" customHeight="1">
      <c r="A6" s="124">
        <v>1</v>
      </c>
      <c r="B6" s="147">
        <f>HRÁČI!B4</f>
        <v>102</v>
      </c>
      <c r="C6" s="148" t="str">
        <f>HRÁČI!C4</f>
        <v>Leskovský  </v>
      </c>
      <c r="D6" s="149" t="str">
        <f>HRÁČI!D4</f>
        <v>Roman</v>
      </c>
      <c r="E6" s="144">
        <f>I!U7</f>
        <v>9</v>
      </c>
      <c r="F6" s="145">
        <f>'II'!U7</f>
        <v>24</v>
      </c>
      <c r="G6" s="144">
        <f>III!U7</f>
        <v>2</v>
      </c>
      <c r="H6" s="145">
        <f>'IV'!U7</f>
        <v>21</v>
      </c>
      <c r="I6" s="144">
        <f>V!U7</f>
        <v>19</v>
      </c>
      <c r="J6" s="195">
        <f>VI!U7</f>
        <v>27</v>
      </c>
      <c r="K6" s="172">
        <f>VII!U7</f>
        <v>9</v>
      </c>
      <c r="L6" s="195">
        <f>VIII!U7</f>
        <v>20</v>
      </c>
      <c r="M6" s="144">
        <f>IX!U7</f>
        <v>20</v>
      </c>
      <c r="N6" s="195">
        <f>X!U7</f>
        <v>25</v>
      </c>
      <c r="O6" s="144">
        <f>XI!U7</f>
        <v>15</v>
      </c>
      <c r="P6" s="145">
        <f>XII!U7</f>
        <v>19</v>
      </c>
      <c r="Q6" s="175">
        <f>SUM(E6:P6)</f>
        <v>210</v>
      </c>
      <c r="R6" s="35"/>
      <c r="T6" s="35"/>
      <c r="X6" s="38"/>
    </row>
    <row r="7" spans="1:24" ht="13.5" customHeight="1">
      <c r="A7" s="124">
        <v>2</v>
      </c>
      <c r="B7" s="147">
        <f>HRÁČI!B5</f>
        <v>103</v>
      </c>
      <c r="C7" s="148" t="str">
        <f>HRÁČI!C5</f>
        <v>Kazimír </v>
      </c>
      <c r="D7" s="149" t="str">
        <f>HRÁČI!D5</f>
        <v>Jozef</v>
      </c>
      <c r="E7" s="144">
        <f>I!U8</f>
        <v>22</v>
      </c>
      <c r="F7" s="145">
        <f>'II'!U8</f>
        <v>18</v>
      </c>
      <c r="G7" s="144">
        <f>III!U8</f>
        <v>14</v>
      </c>
      <c r="H7" s="145">
        <f>'IV'!U8</f>
        <v>14</v>
      </c>
      <c r="I7" s="144">
        <f>V!U8</f>
        <v>30</v>
      </c>
      <c r="J7" s="145">
        <f>VI!U8</f>
        <v>21</v>
      </c>
      <c r="K7" s="172">
        <f>VII!U8</f>
        <v>9</v>
      </c>
      <c r="L7" s="145">
        <f>VIII!U8</f>
        <v>10</v>
      </c>
      <c r="M7" s="144">
        <f>IX!U8</f>
        <v>4</v>
      </c>
      <c r="N7" s="145">
        <f>X!U8</f>
        <v>19</v>
      </c>
      <c r="O7" s="144">
        <f>XI!U8</f>
        <v>14</v>
      </c>
      <c r="P7" s="145">
        <f>XII!U8</f>
        <v>16</v>
      </c>
      <c r="Q7" s="175">
        <f>SUM(E7:P7)</f>
        <v>191</v>
      </c>
      <c r="R7" s="35"/>
      <c r="T7" s="35"/>
      <c r="X7" s="38"/>
    </row>
    <row r="8" spans="1:24" ht="13.5" customHeight="1">
      <c r="A8" s="124">
        <v>3</v>
      </c>
      <c r="B8" s="147">
        <f>HRÁČI!B8</f>
        <v>106</v>
      </c>
      <c r="C8" s="148" t="str">
        <f>HRÁČI!C8</f>
        <v>Bisák </v>
      </c>
      <c r="D8" s="149" t="str">
        <f>HRÁČI!D8</f>
        <v>Viliam</v>
      </c>
      <c r="E8" s="144">
        <f>I!U11</f>
        <v>18</v>
      </c>
      <c r="F8" s="145">
        <f>'II'!U11</f>
        <v>7</v>
      </c>
      <c r="G8" s="144">
        <f>III!U11</f>
        <v>8</v>
      </c>
      <c r="H8" s="145">
        <f>'IV'!U11</f>
        <v>13</v>
      </c>
      <c r="I8" s="144">
        <f>V!U11</f>
        <v>19</v>
      </c>
      <c r="J8" s="145">
        <f>VI!U11</f>
        <v>21</v>
      </c>
      <c r="K8" s="172">
        <f>VII!U11</f>
        <v>16</v>
      </c>
      <c r="L8" s="145">
        <f>VIII!U11</f>
        <v>12</v>
      </c>
      <c r="M8" s="144">
        <f>IX!U11</f>
        <v>11</v>
      </c>
      <c r="N8" s="145">
        <f>X!U11</f>
        <v>9</v>
      </c>
      <c r="O8" s="144">
        <f>XI!U11</f>
        <v>11</v>
      </c>
      <c r="P8" s="145">
        <f>XII!U11</f>
        <v>3</v>
      </c>
      <c r="Q8" s="175">
        <f>SUM(E8:P8)</f>
        <v>148</v>
      </c>
      <c r="R8" s="35"/>
      <c r="T8" s="35"/>
      <c r="X8" s="38"/>
    </row>
    <row r="9" spans="1:24" ht="13.5" customHeight="1">
      <c r="A9" s="124">
        <v>4</v>
      </c>
      <c r="B9" s="147">
        <f>HRÁČI!B10</f>
        <v>108</v>
      </c>
      <c r="C9" s="148" t="str">
        <f>HRÁČI!C10</f>
        <v>Vavríková</v>
      </c>
      <c r="D9" s="149" t="str">
        <f>HRÁČI!D10</f>
        <v>Lucia</v>
      </c>
      <c r="E9" s="144">
        <f>I!U13</f>
        <v>10</v>
      </c>
      <c r="F9" s="145">
        <f>'II'!U13</f>
        <v>9</v>
      </c>
      <c r="G9" s="144">
        <f>III!U13</f>
        <v>16</v>
      </c>
      <c r="H9" s="145">
        <f>'IV'!U13</f>
        <v>0</v>
      </c>
      <c r="I9" s="144">
        <f>V!U13</f>
        <v>18</v>
      </c>
      <c r="J9" s="145">
        <f>VI!U13</f>
        <v>10</v>
      </c>
      <c r="K9" s="172">
        <f>VII!U13</f>
        <v>18</v>
      </c>
      <c r="L9" s="145">
        <f>VIII!U13</f>
        <v>7</v>
      </c>
      <c r="M9" s="144">
        <f>IX!U13</f>
        <v>14</v>
      </c>
      <c r="N9" s="145">
        <f>X!U13</f>
        <v>9</v>
      </c>
      <c r="O9" s="144">
        <f>XI!U13</f>
        <v>17</v>
      </c>
      <c r="P9" s="145">
        <f>XII!U13</f>
        <v>19</v>
      </c>
      <c r="Q9" s="175">
        <f>SUM(E9:P9)</f>
        <v>147</v>
      </c>
      <c r="R9" s="35"/>
      <c r="T9" s="35"/>
      <c r="U9" s="39"/>
      <c r="X9" s="39"/>
    </row>
    <row r="10" spans="1:24" ht="13.5" customHeight="1">
      <c r="A10" s="124">
        <v>5</v>
      </c>
      <c r="B10" s="147">
        <f>HRÁČI!B26</f>
        <v>224</v>
      </c>
      <c r="C10" s="148" t="str">
        <f>HRÁČI!C26</f>
        <v>Biely</v>
      </c>
      <c r="D10" s="149" t="str">
        <f>HRÁČI!D26</f>
        <v>Peter</v>
      </c>
      <c r="E10" s="144">
        <f>I!U29</f>
        <v>0</v>
      </c>
      <c r="F10" s="145">
        <f>'II'!U29</f>
        <v>0</v>
      </c>
      <c r="G10" s="144">
        <f>III!U29</f>
        <v>0</v>
      </c>
      <c r="H10" s="145">
        <f>'IV'!U29</f>
        <v>0</v>
      </c>
      <c r="I10" s="144">
        <f>V!U29</f>
        <v>21</v>
      </c>
      <c r="J10" s="145">
        <f>VI!U29</f>
        <v>21</v>
      </c>
      <c r="K10" s="196">
        <f>VII!U29</f>
        <v>27</v>
      </c>
      <c r="L10" s="145">
        <f>VIII!U29</f>
        <v>0</v>
      </c>
      <c r="M10" s="196">
        <f>IX!U29</f>
        <v>26</v>
      </c>
      <c r="N10" s="145">
        <f>X!U29</f>
        <v>0</v>
      </c>
      <c r="O10" s="144">
        <f>XI!U29</f>
        <v>22</v>
      </c>
      <c r="P10" s="145">
        <f>XII!U29</f>
        <v>23</v>
      </c>
      <c r="Q10" s="175">
        <f>SUM(E10:P10)</f>
        <v>140</v>
      </c>
      <c r="R10" s="35"/>
      <c r="T10" s="35"/>
      <c r="U10" s="40"/>
      <c r="X10" s="39"/>
    </row>
    <row r="11" spans="1:24" ht="13.5" customHeight="1">
      <c r="A11" s="124">
        <v>6</v>
      </c>
      <c r="B11" s="147">
        <f>HRÁČI!B16</f>
        <v>114</v>
      </c>
      <c r="C11" s="148" t="str">
        <f>HRÁČI!C16</f>
        <v>Pecov</v>
      </c>
      <c r="D11" s="149" t="str">
        <f>HRÁČI!D16</f>
        <v>Ivan</v>
      </c>
      <c r="E11" s="144">
        <f>I!U19</f>
        <v>13</v>
      </c>
      <c r="F11" s="145">
        <f>'II'!U19</f>
        <v>12</v>
      </c>
      <c r="G11" s="144">
        <f>III!U19</f>
        <v>0</v>
      </c>
      <c r="H11" s="145">
        <f>'IV'!U19</f>
        <v>6</v>
      </c>
      <c r="I11" s="144">
        <f>V!U19</f>
        <v>11</v>
      </c>
      <c r="J11" s="145">
        <f>VI!U19</f>
        <v>11</v>
      </c>
      <c r="K11" s="172">
        <f>VII!U19</f>
        <v>25</v>
      </c>
      <c r="L11" s="145">
        <f>VIII!U19</f>
        <v>17</v>
      </c>
      <c r="M11" s="144">
        <f>IX!U19</f>
        <v>7</v>
      </c>
      <c r="N11" s="145">
        <f>X!U19</f>
        <v>12</v>
      </c>
      <c r="O11" s="144">
        <f>XI!U19</f>
        <v>6</v>
      </c>
      <c r="P11" s="145">
        <f>XII!U19</f>
        <v>11</v>
      </c>
      <c r="Q11" s="175">
        <f>SUM(E11:P11)</f>
        <v>131</v>
      </c>
      <c r="R11" s="35"/>
      <c r="T11" s="35"/>
      <c r="U11" s="40"/>
      <c r="X11" s="39"/>
    </row>
    <row r="12" spans="1:24" ht="13.5" customHeight="1">
      <c r="A12" s="124">
        <v>7</v>
      </c>
      <c r="B12" s="147">
        <f>HRÁČI!B6</f>
        <v>104</v>
      </c>
      <c r="C12" s="148" t="str">
        <f>HRÁČI!C6</f>
        <v>Vavrík  </v>
      </c>
      <c r="D12" s="149" t="str">
        <f>HRÁČI!D6</f>
        <v>Roman</v>
      </c>
      <c r="E12" s="144">
        <f>I!U9</f>
        <v>8</v>
      </c>
      <c r="F12" s="145">
        <f>'II'!U9</f>
        <v>7</v>
      </c>
      <c r="G12" s="144">
        <f>III!U9</f>
        <v>16</v>
      </c>
      <c r="H12" s="145">
        <f>'IV'!U9</f>
        <v>8</v>
      </c>
      <c r="I12" s="144">
        <f>V!U9</f>
        <v>19</v>
      </c>
      <c r="J12" s="145">
        <f>VI!U9</f>
        <v>9</v>
      </c>
      <c r="K12" s="172">
        <f>VII!U9</f>
        <v>7</v>
      </c>
      <c r="L12" s="145">
        <f>VIII!U9</f>
        <v>0</v>
      </c>
      <c r="M12" s="144">
        <f>IX!U9</f>
        <v>12</v>
      </c>
      <c r="N12" s="145">
        <f>X!U9</f>
        <v>9</v>
      </c>
      <c r="O12" s="144">
        <f>XI!U9</f>
        <v>12</v>
      </c>
      <c r="P12" s="145">
        <f>XII!U9</f>
        <v>24</v>
      </c>
      <c r="Q12" s="175">
        <f>SUM(E12:P12)</f>
        <v>131</v>
      </c>
      <c r="R12" s="35"/>
      <c r="T12" s="35"/>
      <c r="U12" s="40"/>
      <c r="X12" s="39"/>
    </row>
    <row r="13" spans="1:24" ht="13.5" customHeight="1">
      <c r="A13" s="124">
        <v>8</v>
      </c>
      <c r="B13" s="147">
        <f>HRÁČI!B18</f>
        <v>116</v>
      </c>
      <c r="C13" s="148" t="str">
        <f>HRÁČI!C18</f>
        <v>Učník</v>
      </c>
      <c r="D13" s="149" t="str">
        <f>HRÁČI!D18</f>
        <v>Stanislav</v>
      </c>
      <c r="E13" s="195">
        <f>I!U21</f>
        <v>23</v>
      </c>
      <c r="F13" s="145">
        <f>'II'!U21</f>
        <v>12</v>
      </c>
      <c r="G13" s="144">
        <f>III!U21</f>
        <v>6</v>
      </c>
      <c r="H13" s="145">
        <f>'IV'!U21</f>
        <v>16</v>
      </c>
      <c r="I13" s="144">
        <f>V!U21</f>
        <v>5</v>
      </c>
      <c r="J13" s="145">
        <f>VI!U21</f>
        <v>7</v>
      </c>
      <c r="K13" s="172">
        <f>VII!U21</f>
        <v>9</v>
      </c>
      <c r="L13" s="145">
        <f>VIII!U21</f>
        <v>3</v>
      </c>
      <c r="M13" s="144">
        <f>IX!U21</f>
        <v>9</v>
      </c>
      <c r="N13" s="145">
        <f>X!U21</f>
        <v>8</v>
      </c>
      <c r="O13" s="144">
        <f>XI!U21</f>
        <v>13</v>
      </c>
      <c r="P13" s="145">
        <f>XII!U21</f>
        <v>14</v>
      </c>
      <c r="Q13" s="175">
        <f>SUM(E13:P13)</f>
        <v>125</v>
      </c>
      <c r="R13" s="35"/>
      <c r="T13" s="35"/>
      <c r="U13" s="40"/>
      <c r="X13" s="39"/>
    </row>
    <row r="14" spans="1:24" ht="13.5" customHeight="1">
      <c r="A14" s="124">
        <v>9</v>
      </c>
      <c r="B14" s="147">
        <f>HRÁČI!B3</f>
        <v>101</v>
      </c>
      <c r="C14" s="148" t="str">
        <f>HRÁČI!C3</f>
        <v>Dobiaš</v>
      </c>
      <c r="D14" s="149" t="str">
        <f>HRÁČI!D3</f>
        <v>Martin</v>
      </c>
      <c r="E14" s="144">
        <f>I!U6</f>
        <v>19</v>
      </c>
      <c r="F14" s="195">
        <f>'II'!U6</f>
        <v>30</v>
      </c>
      <c r="G14" s="144">
        <f>III!U6</f>
        <v>17</v>
      </c>
      <c r="H14" s="145">
        <f>'IV'!U6</f>
        <v>7</v>
      </c>
      <c r="I14" s="144">
        <f>V!U6</f>
        <v>4</v>
      </c>
      <c r="J14" s="145">
        <f>VI!U6</f>
        <v>15</v>
      </c>
      <c r="K14" s="172">
        <f>VII!U6</f>
        <v>5</v>
      </c>
      <c r="L14" s="145">
        <f>VIII!U6</f>
        <v>8</v>
      </c>
      <c r="M14" s="144">
        <f>IX!U6</f>
        <v>8</v>
      </c>
      <c r="N14" s="145">
        <f>X!U6</f>
        <v>0</v>
      </c>
      <c r="O14" s="144">
        <f>XI!U6</f>
        <v>0</v>
      </c>
      <c r="P14" s="145">
        <f>XII!U6</f>
        <v>0</v>
      </c>
      <c r="Q14" s="175">
        <f>SUM(E14:P14)</f>
        <v>113</v>
      </c>
      <c r="R14" s="35"/>
      <c r="T14" s="35"/>
      <c r="U14" s="40"/>
      <c r="X14" s="39"/>
    </row>
    <row r="15" spans="1:24" ht="13.5" customHeight="1">
      <c r="A15" s="124">
        <v>10</v>
      </c>
      <c r="B15" s="147">
        <f>HRÁČI!B25</f>
        <v>123</v>
      </c>
      <c r="C15" s="148" t="str">
        <f>HRÁČI!C25</f>
        <v>Jamečný</v>
      </c>
      <c r="D15" s="149" t="str">
        <f>HRÁČI!D25</f>
        <v>Milan</v>
      </c>
      <c r="E15" s="144">
        <f>I!U28</f>
        <v>0</v>
      </c>
      <c r="F15" s="145">
        <f>'II'!U28</f>
        <v>0</v>
      </c>
      <c r="G15" s="144">
        <f>III!U28</f>
        <v>0</v>
      </c>
      <c r="H15" s="145">
        <f>'IV'!U28</f>
        <v>11</v>
      </c>
      <c r="I15" s="144">
        <f>V!U28</f>
        <v>15</v>
      </c>
      <c r="J15" s="145">
        <f>VI!U28</f>
        <v>15</v>
      </c>
      <c r="K15" s="172">
        <f>VII!U28</f>
        <v>18</v>
      </c>
      <c r="L15" s="145">
        <f>VIII!U28</f>
        <v>0</v>
      </c>
      <c r="M15" s="144">
        <f>IX!U28</f>
        <v>14</v>
      </c>
      <c r="N15" s="145">
        <f>X!U28</f>
        <v>11</v>
      </c>
      <c r="O15" s="196">
        <f>XI!U28</f>
        <v>26</v>
      </c>
      <c r="P15" s="145">
        <f>XII!U28</f>
        <v>3</v>
      </c>
      <c r="Q15" s="175">
        <f>SUM(E15:P15)</f>
        <v>113</v>
      </c>
      <c r="R15" s="35"/>
      <c r="T15" s="35"/>
      <c r="U15" s="40"/>
      <c r="X15" s="39"/>
    </row>
    <row r="16" spans="1:24" ht="13.5" customHeight="1">
      <c r="A16" s="124">
        <v>11</v>
      </c>
      <c r="B16" s="147">
        <f>HRÁČI!B23</f>
        <v>121</v>
      </c>
      <c r="C16" s="148" t="str">
        <f>HRÁČI!C23</f>
        <v>Svätojánsky</v>
      </c>
      <c r="D16" s="149" t="str">
        <f>HRÁČI!D23</f>
        <v>Daniel</v>
      </c>
      <c r="E16" s="144">
        <f>I!U26</f>
        <v>0</v>
      </c>
      <c r="F16" s="145">
        <f>'II'!U26</f>
        <v>12</v>
      </c>
      <c r="G16" s="144">
        <f>III!U26</f>
        <v>19</v>
      </c>
      <c r="H16" s="145">
        <f>'IV'!U26</f>
        <v>0</v>
      </c>
      <c r="I16" s="195">
        <f>V!U26</f>
        <v>33</v>
      </c>
      <c r="J16" s="145">
        <f>VI!U26</f>
        <v>10</v>
      </c>
      <c r="K16" s="172">
        <f>VII!U26</f>
        <v>13</v>
      </c>
      <c r="L16" s="145">
        <f>VIII!U26</f>
        <v>0</v>
      </c>
      <c r="M16" s="144">
        <f>IX!U26</f>
        <v>0</v>
      </c>
      <c r="N16" s="145">
        <f>X!U26</f>
        <v>0</v>
      </c>
      <c r="O16" s="144">
        <f>XI!U26</f>
        <v>3</v>
      </c>
      <c r="P16" s="145">
        <f>XII!U26</f>
        <v>14</v>
      </c>
      <c r="Q16" s="175">
        <f>SUM(E16:P16)</f>
        <v>104</v>
      </c>
      <c r="R16" s="35"/>
      <c r="T16" s="35"/>
      <c r="U16" s="29"/>
      <c r="X16" s="39"/>
    </row>
    <row r="17" spans="1:24" ht="13.5" customHeight="1">
      <c r="A17" s="124">
        <v>12</v>
      </c>
      <c r="B17" s="147">
        <f>HRÁČI!B9</f>
        <v>107</v>
      </c>
      <c r="C17" s="148" t="str">
        <f>HRÁČI!C9</f>
        <v>Hegyi </v>
      </c>
      <c r="D17" s="149" t="str">
        <f>HRÁČI!D9</f>
        <v>Juraj</v>
      </c>
      <c r="E17" s="144">
        <f>I!U12</f>
        <v>3</v>
      </c>
      <c r="F17" s="145">
        <f>'II'!U12</f>
        <v>11</v>
      </c>
      <c r="G17" s="195">
        <f>III!U12</f>
        <v>26</v>
      </c>
      <c r="H17" s="145">
        <f>'IV'!U12</f>
        <v>9</v>
      </c>
      <c r="I17" s="144">
        <f>V!U12</f>
        <v>21</v>
      </c>
      <c r="J17" s="145">
        <f>VI!U12</f>
        <v>12</v>
      </c>
      <c r="K17" s="172">
        <f>VII!U12</f>
        <v>0</v>
      </c>
      <c r="L17" s="145">
        <f>VIII!U12</f>
        <v>0</v>
      </c>
      <c r="M17" s="144">
        <f>IX!U12</f>
        <v>0</v>
      </c>
      <c r="N17" s="145">
        <f>X!U12</f>
        <v>0</v>
      </c>
      <c r="O17" s="144">
        <f>XI!U12</f>
        <v>0</v>
      </c>
      <c r="P17" s="145">
        <f>XII!U12</f>
        <v>14</v>
      </c>
      <c r="Q17" s="175">
        <f>SUM(E17:P17)</f>
        <v>96</v>
      </c>
      <c r="R17" s="35"/>
      <c r="T17" s="35"/>
      <c r="U17" s="29"/>
      <c r="X17" s="39"/>
    </row>
    <row r="18" spans="1:24" ht="13.5" customHeight="1">
      <c r="A18" s="124">
        <v>13</v>
      </c>
      <c r="B18" s="147">
        <f>HRÁČI!B22</f>
        <v>120</v>
      </c>
      <c r="C18" s="148" t="str">
        <f>HRÁČI!C22</f>
        <v>Urban</v>
      </c>
      <c r="D18" s="149" t="str">
        <f>HRÁČI!D22</f>
        <v>Daniel</v>
      </c>
      <c r="E18" s="144">
        <f>I!U25</f>
        <v>0</v>
      </c>
      <c r="F18" s="145">
        <f>'II'!U25</f>
        <v>13</v>
      </c>
      <c r="G18" s="144">
        <f>III!U25</f>
        <v>14</v>
      </c>
      <c r="H18" s="145">
        <f>'IV'!U25</f>
        <v>0</v>
      </c>
      <c r="I18" s="144">
        <f>V!U25</f>
        <v>20</v>
      </c>
      <c r="J18" s="145">
        <f>VI!U25</f>
        <v>0</v>
      </c>
      <c r="K18" s="172">
        <f>VII!U25</f>
        <v>0</v>
      </c>
      <c r="L18" s="145">
        <f>VIII!U25</f>
        <v>0</v>
      </c>
      <c r="M18" s="144">
        <f>IX!U25</f>
        <v>0</v>
      </c>
      <c r="N18" s="145">
        <f>X!U25</f>
        <v>17</v>
      </c>
      <c r="O18" s="144">
        <f>XI!U25</f>
        <v>11</v>
      </c>
      <c r="P18" s="145">
        <f>XII!U25</f>
        <v>8</v>
      </c>
      <c r="Q18" s="175">
        <f>SUM(E18:P18)</f>
        <v>83</v>
      </c>
      <c r="R18" s="35"/>
      <c r="T18" s="35"/>
      <c r="X18" s="39"/>
    </row>
    <row r="19" spans="1:24" ht="13.5" customHeight="1">
      <c r="A19" s="124">
        <v>14</v>
      </c>
      <c r="B19" s="147">
        <f>HRÁČI!B21</f>
        <v>119</v>
      </c>
      <c r="C19" s="148" t="str">
        <f>HRÁČI!C21</f>
        <v>Češek</v>
      </c>
      <c r="D19" s="149" t="str">
        <f>HRÁČI!D21</f>
        <v>Ján</v>
      </c>
      <c r="E19" s="144">
        <f>I!U24</f>
        <v>0</v>
      </c>
      <c r="F19" s="145">
        <f>'II'!U24</f>
        <v>13</v>
      </c>
      <c r="G19" s="144">
        <f>III!U24</f>
        <v>0</v>
      </c>
      <c r="H19" s="195">
        <f>'IV'!U24</f>
        <v>28</v>
      </c>
      <c r="I19" s="144">
        <f>V!U24</f>
        <v>19</v>
      </c>
      <c r="J19" s="145">
        <f>VI!U24</f>
        <v>15</v>
      </c>
      <c r="K19" s="172">
        <f>VII!U24</f>
        <v>0</v>
      </c>
      <c r="L19" s="145">
        <f>VIII!U24</f>
        <v>0</v>
      </c>
      <c r="M19" s="144">
        <f>IX!U24</f>
        <v>0</v>
      </c>
      <c r="N19" s="145">
        <f>X!U24</f>
        <v>0</v>
      </c>
      <c r="O19" s="144">
        <f>XI!U24</f>
        <v>0</v>
      </c>
      <c r="P19" s="145">
        <f>XII!U24</f>
        <v>0</v>
      </c>
      <c r="Q19" s="175">
        <f>SUM(E19:P19)</f>
        <v>75</v>
      </c>
      <c r="R19" s="35"/>
      <c r="T19" s="35"/>
      <c r="X19" s="39"/>
    </row>
    <row r="20" spans="1:24" ht="13.5" customHeight="1">
      <c r="A20" s="124">
        <v>15</v>
      </c>
      <c r="B20" s="147">
        <f>HRÁČI!B24</f>
        <v>122</v>
      </c>
      <c r="C20" s="148" t="str">
        <f>HRÁČI!C24</f>
        <v>Šereš</v>
      </c>
      <c r="D20" s="149" t="str">
        <f>HRÁČI!D24</f>
        <v>Karol</v>
      </c>
      <c r="E20" s="144">
        <f>I!U27</f>
        <v>0</v>
      </c>
      <c r="F20" s="145">
        <f>'II'!U27</f>
        <v>0</v>
      </c>
      <c r="G20" s="144">
        <f>III!U27</f>
        <v>0</v>
      </c>
      <c r="H20" s="145">
        <f>'IV'!U27</f>
        <v>0</v>
      </c>
      <c r="I20" s="144">
        <f>V!U27</f>
        <v>10</v>
      </c>
      <c r="J20" s="145">
        <f>VI!U27</f>
        <v>0</v>
      </c>
      <c r="K20" s="172">
        <f>VII!U27</f>
        <v>0</v>
      </c>
      <c r="L20" s="145">
        <f>VIII!U27</f>
        <v>7</v>
      </c>
      <c r="M20" s="144">
        <f>IX!U27</f>
        <v>19</v>
      </c>
      <c r="N20" s="145">
        <f>X!U27</f>
        <v>3</v>
      </c>
      <c r="O20" s="144">
        <f>XI!U27</f>
        <v>18</v>
      </c>
      <c r="P20" s="145">
        <f>XII!U27</f>
        <v>0</v>
      </c>
      <c r="Q20" s="175">
        <f>SUM(E20:P20)</f>
        <v>57</v>
      </c>
      <c r="R20" s="35"/>
      <c r="T20" s="35"/>
      <c r="X20" s="39"/>
    </row>
    <row r="21" spans="1:24" ht="13.5" customHeight="1">
      <c r="A21" s="124">
        <v>16</v>
      </c>
      <c r="B21" s="147">
        <f>HRÁČI!B15</f>
        <v>113</v>
      </c>
      <c r="C21" s="148" t="str">
        <f>HRÁČI!C15</f>
        <v>Danics</v>
      </c>
      <c r="D21" s="149" t="str">
        <f>HRÁČI!D15</f>
        <v>Erich</v>
      </c>
      <c r="E21" s="144">
        <f>I!U18</f>
        <v>0</v>
      </c>
      <c r="F21" s="145">
        <f>'II'!U18</f>
        <v>0</v>
      </c>
      <c r="G21" s="144">
        <f>III!U18</f>
        <v>0</v>
      </c>
      <c r="H21" s="145">
        <f>'IV'!U18</f>
        <v>11</v>
      </c>
      <c r="I21" s="144">
        <f>V!U18</f>
        <v>20</v>
      </c>
      <c r="J21" s="145">
        <f>VI!U18</f>
        <v>0</v>
      </c>
      <c r="K21" s="172">
        <f>VII!U18</f>
        <v>12</v>
      </c>
      <c r="L21" s="145">
        <f>VIII!U18</f>
        <v>0</v>
      </c>
      <c r="M21" s="144">
        <f>IX!U18</f>
        <v>0</v>
      </c>
      <c r="N21" s="145">
        <f>X!U18</f>
        <v>0</v>
      </c>
      <c r="O21" s="144">
        <f>XI!U18</f>
        <v>0</v>
      </c>
      <c r="P21" s="145">
        <f>XII!U18</f>
        <v>0</v>
      </c>
      <c r="Q21" s="175">
        <f>SUM(E21:P21)</f>
        <v>43</v>
      </c>
      <c r="R21" s="35"/>
      <c r="T21" s="35"/>
      <c r="X21" s="39"/>
    </row>
    <row r="22" spans="1:24" ht="13.5" customHeight="1">
      <c r="A22" s="124">
        <v>17</v>
      </c>
      <c r="B22" s="147">
        <f>HRÁČI!B17</f>
        <v>115</v>
      </c>
      <c r="C22" s="148" t="str">
        <f>HRÁČI!C17</f>
        <v>Rigo</v>
      </c>
      <c r="D22" s="149" t="str">
        <f>HRÁČI!D17</f>
        <v>Ľudovít</v>
      </c>
      <c r="E22" s="144">
        <f>I!U20</f>
        <v>11</v>
      </c>
      <c r="F22" s="145">
        <f>'II'!U20</f>
        <v>0</v>
      </c>
      <c r="G22" s="144">
        <f>III!U20</f>
        <v>19</v>
      </c>
      <c r="H22" s="145">
        <f>'IV'!U20</f>
        <v>0</v>
      </c>
      <c r="I22" s="144">
        <f>V!U20</f>
        <v>0</v>
      </c>
      <c r="J22" s="145">
        <f>VI!U20</f>
        <v>0</v>
      </c>
      <c r="K22" s="172">
        <f>VII!U20</f>
        <v>0</v>
      </c>
      <c r="L22" s="145">
        <f>VIII!U20</f>
        <v>0</v>
      </c>
      <c r="M22" s="144">
        <f>IX!U20</f>
        <v>0</v>
      </c>
      <c r="N22" s="145">
        <f>X!U20</f>
        <v>0</v>
      </c>
      <c r="O22" s="144">
        <f>XI!U20</f>
        <v>0</v>
      </c>
      <c r="P22" s="145">
        <f>XII!U20</f>
        <v>0</v>
      </c>
      <c r="Q22" s="175">
        <f>SUM(E22:P22)</f>
        <v>30</v>
      </c>
      <c r="R22" s="35"/>
      <c r="T22" s="35"/>
      <c r="X22" s="39"/>
    </row>
    <row r="23" spans="1:24" ht="13.5" customHeight="1">
      <c r="A23" s="124">
        <v>18</v>
      </c>
      <c r="B23" s="147">
        <f>HRÁČI!B14</f>
        <v>112</v>
      </c>
      <c r="C23" s="148" t="str">
        <f>HRÁČI!C14</f>
        <v>Buch</v>
      </c>
      <c r="D23" s="149" t="str">
        <f>HRÁČI!D14</f>
        <v>Peter</v>
      </c>
      <c r="E23" s="144">
        <f>I!U17</f>
        <v>8</v>
      </c>
      <c r="F23" s="145">
        <f>'II'!U17</f>
        <v>0</v>
      </c>
      <c r="G23" s="144">
        <f>III!U17</f>
        <v>11</v>
      </c>
      <c r="H23" s="145">
        <f>'IV'!U17</f>
        <v>0</v>
      </c>
      <c r="I23" s="144">
        <f>V!U17</f>
        <v>0</v>
      </c>
      <c r="J23" s="145">
        <f>VI!U17</f>
        <v>0</v>
      </c>
      <c r="K23" s="172">
        <f>VII!U17</f>
        <v>0</v>
      </c>
      <c r="L23" s="145">
        <f>VIII!U17</f>
        <v>0</v>
      </c>
      <c r="M23" s="144">
        <f>IX!U17</f>
        <v>0</v>
      </c>
      <c r="N23" s="145">
        <f>X!U17</f>
        <v>0</v>
      </c>
      <c r="O23" s="144">
        <f>XI!U17</f>
        <v>0</v>
      </c>
      <c r="P23" s="145">
        <f>XII!U17</f>
        <v>0</v>
      </c>
      <c r="Q23" s="175">
        <f>SUM(E23:P23)</f>
        <v>19</v>
      </c>
      <c r="R23" s="35"/>
      <c r="T23" s="35"/>
      <c r="X23" s="39"/>
    </row>
    <row r="24" spans="1:24" ht="13.5" customHeight="1">
      <c r="A24" s="124">
        <v>19</v>
      </c>
      <c r="B24" s="147">
        <f>HRÁČI!B7</f>
        <v>105</v>
      </c>
      <c r="C24" s="148" t="str">
        <f>HRÁČI!C7</f>
        <v>Vavrík  </v>
      </c>
      <c r="D24" s="149" t="str">
        <f>HRÁČI!D7</f>
        <v>Ivan</v>
      </c>
      <c r="E24" s="144">
        <f>I!U10</f>
        <v>0</v>
      </c>
      <c r="F24" s="145">
        <f>'II'!U10</f>
        <v>0</v>
      </c>
      <c r="G24" s="144">
        <f>III!U10</f>
        <v>0</v>
      </c>
      <c r="H24" s="145">
        <f>'IV'!U10</f>
        <v>0</v>
      </c>
      <c r="I24" s="144">
        <f>V!U10</f>
        <v>0</v>
      </c>
      <c r="J24" s="145">
        <f>VI!U10</f>
        <v>0</v>
      </c>
      <c r="K24" s="172">
        <f>VII!U10</f>
        <v>0</v>
      </c>
      <c r="L24" s="145">
        <f>VIII!U10</f>
        <v>0</v>
      </c>
      <c r="M24" s="144">
        <f>IX!U10</f>
        <v>0</v>
      </c>
      <c r="N24" s="145">
        <f>X!U10</f>
        <v>0</v>
      </c>
      <c r="O24" s="144">
        <f>XI!U10</f>
        <v>0</v>
      </c>
      <c r="P24" s="145">
        <f>XII!U10</f>
        <v>0</v>
      </c>
      <c r="Q24" s="175">
        <f>SUM(E24:P24)</f>
        <v>0</v>
      </c>
      <c r="R24" s="35"/>
      <c r="T24" s="35"/>
      <c r="X24" s="39"/>
    </row>
    <row r="25" spans="1:24" ht="13.5" customHeight="1">
      <c r="A25" s="124">
        <v>20</v>
      </c>
      <c r="B25" s="147">
        <f>HRÁČI!B11</f>
        <v>109</v>
      </c>
      <c r="C25" s="148" t="str">
        <f>HRÁČI!C11</f>
        <v>Andraščíková  </v>
      </c>
      <c r="D25" s="149" t="str">
        <f>HRÁČI!D11</f>
        <v>Beáta</v>
      </c>
      <c r="E25" s="144">
        <f>I!U14</f>
        <v>0</v>
      </c>
      <c r="F25" s="145">
        <f>'II'!U14</f>
        <v>0</v>
      </c>
      <c r="G25" s="144">
        <f>III!U14</f>
        <v>0</v>
      </c>
      <c r="H25" s="145">
        <f>'IV'!U14</f>
        <v>0</v>
      </c>
      <c r="I25" s="144">
        <f>V!U14</f>
        <v>0</v>
      </c>
      <c r="J25" s="145">
        <f>VI!U14</f>
        <v>0</v>
      </c>
      <c r="K25" s="172">
        <f>VII!U14</f>
        <v>0</v>
      </c>
      <c r="L25" s="145">
        <f>VIII!U14</f>
        <v>0</v>
      </c>
      <c r="M25" s="144">
        <f>IX!U14</f>
        <v>0</v>
      </c>
      <c r="N25" s="145">
        <f>X!U14</f>
        <v>0</v>
      </c>
      <c r="O25" s="144">
        <f>XI!U14</f>
        <v>0</v>
      </c>
      <c r="P25" s="145">
        <f>XII!U14</f>
        <v>0</v>
      </c>
      <c r="Q25" s="175">
        <f>SUM(E25:P25)</f>
        <v>0</v>
      </c>
      <c r="R25" s="35"/>
      <c r="T25" s="35"/>
      <c r="X25" s="39"/>
    </row>
    <row r="26" spans="1:24" ht="13.5" customHeight="1">
      <c r="A26" s="124">
        <v>21</v>
      </c>
      <c r="B26" s="147">
        <f>HRÁČI!B12</f>
        <v>110</v>
      </c>
      <c r="C26" s="148" t="str">
        <f>HRÁČI!C12</f>
        <v>Andraščík</v>
      </c>
      <c r="D26" s="149" t="str">
        <f>HRÁČI!D12</f>
        <v>Michal</v>
      </c>
      <c r="E26" s="144">
        <f>I!U15</f>
        <v>0</v>
      </c>
      <c r="F26" s="145">
        <f>'II'!U15</f>
        <v>0</v>
      </c>
      <c r="G26" s="144">
        <f>III!U15</f>
        <v>0</v>
      </c>
      <c r="H26" s="145">
        <f>'IV'!U15</f>
        <v>0</v>
      </c>
      <c r="I26" s="144">
        <f>V!U15</f>
        <v>0</v>
      </c>
      <c r="J26" s="145">
        <f>VI!U15</f>
        <v>0</v>
      </c>
      <c r="K26" s="172">
        <f>VII!U15</f>
        <v>0</v>
      </c>
      <c r="L26" s="145">
        <f>VIII!U15</f>
        <v>0</v>
      </c>
      <c r="M26" s="144">
        <f>IX!U15</f>
        <v>0</v>
      </c>
      <c r="N26" s="145">
        <f>X!U15</f>
        <v>0</v>
      </c>
      <c r="O26" s="144">
        <f>XI!U15</f>
        <v>0</v>
      </c>
      <c r="P26" s="145">
        <f>XII!U15</f>
        <v>0</v>
      </c>
      <c r="Q26" s="175">
        <f>SUM(E26:P26)</f>
        <v>0</v>
      </c>
      <c r="R26" s="35"/>
      <c r="T26" s="35"/>
      <c r="X26" s="39"/>
    </row>
    <row r="27" spans="1:24" ht="13.5" customHeight="1">
      <c r="A27" s="124">
        <v>22</v>
      </c>
      <c r="B27" s="147">
        <f>HRÁČI!B13</f>
        <v>111</v>
      </c>
      <c r="C27" s="148" t="str">
        <f>HRÁČI!C13</f>
        <v>Andraščíková  </v>
      </c>
      <c r="D27" s="149" t="str">
        <f>HRÁČI!D13</f>
        <v>Katarína</v>
      </c>
      <c r="E27" s="144">
        <f>I!U16</f>
        <v>0</v>
      </c>
      <c r="F27" s="145">
        <f>'II'!U16</f>
        <v>0</v>
      </c>
      <c r="G27" s="144">
        <f>III!U16</f>
        <v>0</v>
      </c>
      <c r="H27" s="145">
        <f>'IV'!U16</f>
        <v>0</v>
      </c>
      <c r="I27" s="144">
        <f>V!U16</f>
        <v>0</v>
      </c>
      <c r="J27" s="145">
        <f>VI!U16</f>
        <v>0</v>
      </c>
      <c r="K27" s="172">
        <f>VII!U16</f>
        <v>0</v>
      </c>
      <c r="L27" s="145">
        <f>VIII!U16</f>
        <v>0</v>
      </c>
      <c r="M27" s="144">
        <f>IX!U16</f>
        <v>0</v>
      </c>
      <c r="N27" s="145">
        <f>X!U16</f>
        <v>0</v>
      </c>
      <c r="O27" s="144">
        <f>XI!U16</f>
        <v>0</v>
      </c>
      <c r="P27" s="145">
        <f>XII!U16</f>
        <v>0</v>
      </c>
      <c r="Q27" s="175">
        <f>SUM(E27:P27)</f>
        <v>0</v>
      </c>
      <c r="R27" s="35"/>
      <c r="T27" s="35"/>
      <c r="X27" s="39"/>
    </row>
    <row r="28" spans="1:24" ht="13.5" customHeight="1">
      <c r="A28" s="124">
        <v>23</v>
      </c>
      <c r="B28" s="147">
        <f>HRÁČI!B19</f>
        <v>117</v>
      </c>
      <c r="C28" s="148" t="str">
        <f>HRÁČI!C19</f>
        <v>Vlčko</v>
      </c>
      <c r="D28" s="149" t="str">
        <f>HRÁČI!D19</f>
        <v>Miroslav</v>
      </c>
      <c r="E28" s="144">
        <f>I!U22</f>
        <v>0</v>
      </c>
      <c r="F28" s="145">
        <f>'II'!U22</f>
        <v>0</v>
      </c>
      <c r="G28" s="144">
        <f>III!U22</f>
        <v>0</v>
      </c>
      <c r="H28" s="145">
        <f>'IV'!U22</f>
        <v>0</v>
      </c>
      <c r="I28" s="144">
        <f>V!U22</f>
        <v>0</v>
      </c>
      <c r="J28" s="145">
        <f>VI!U22</f>
        <v>0</v>
      </c>
      <c r="K28" s="172">
        <f>VII!U22</f>
        <v>0</v>
      </c>
      <c r="L28" s="145">
        <f>VIII!U22</f>
        <v>0</v>
      </c>
      <c r="M28" s="144">
        <f>IX!U22</f>
        <v>0</v>
      </c>
      <c r="N28" s="145">
        <f>X!U22</f>
        <v>0</v>
      </c>
      <c r="O28" s="144">
        <f>XI!U22</f>
        <v>0</v>
      </c>
      <c r="P28" s="145">
        <f>XII!U22</f>
        <v>0</v>
      </c>
      <c r="Q28" s="175">
        <f>SUM(E28:P28)</f>
        <v>0</v>
      </c>
      <c r="R28" s="35"/>
      <c r="T28" s="35"/>
      <c r="X28" s="39"/>
    </row>
    <row r="29" spans="1:24" ht="13.5" customHeight="1">
      <c r="A29" s="124">
        <v>24</v>
      </c>
      <c r="B29" s="147">
        <f>HRÁČI!B20</f>
        <v>118</v>
      </c>
      <c r="C29" s="148" t="str">
        <f>HRÁČI!C20</f>
        <v>Stadtrucker </v>
      </c>
      <c r="D29" s="149" t="str">
        <f>HRÁČI!D20</f>
        <v>Fedor</v>
      </c>
      <c r="E29" s="144">
        <f>I!U23</f>
        <v>0</v>
      </c>
      <c r="F29" s="145">
        <f>'II'!U23</f>
        <v>0</v>
      </c>
      <c r="G29" s="144">
        <f>III!U23</f>
        <v>0</v>
      </c>
      <c r="H29" s="145">
        <f>'IV'!U23</f>
        <v>0</v>
      </c>
      <c r="I29" s="144">
        <f>V!U23</f>
        <v>0</v>
      </c>
      <c r="J29" s="145">
        <f>VI!U23</f>
        <v>0</v>
      </c>
      <c r="K29" s="172">
        <f>VII!U23</f>
        <v>0</v>
      </c>
      <c r="L29" s="145">
        <f>VIII!U23</f>
        <v>0</v>
      </c>
      <c r="M29" s="144">
        <f>IX!U23</f>
        <v>0</v>
      </c>
      <c r="N29" s="145">
        <f>X!U23</f>
        <v>0</v>
      </c>
      <c r="O29" s="144">
        <f>XI!U23</f>
        <v>0</v>
      </c>
      <c r="P29" s="145">
        <f>XII!U23</f>
        <v>0</v>
      </c>
      <c r="Q29" s="175">
        <f>SUM(E29:P29)</f>
        <v>0</v>
      </c>
      <c r="R29" s="35"/>
      <c r="T29" s="35"/>
      <c r="X29" s="39"/>
    </row>
    <row r="30" spans="1:24" ht="13.5" customHeight="1">
      <c r="A30" s="124">
        <v>25</v>
      </c>
      <c r="B30" s="147">
        <f>HRÁČI!B27</f>
        <v>125</v>
      </c>
      <c r="C30" s="148">
        <f>HRÁČI!C27</f>
        <v>0</v>
      </c>
      <c r="D30" s="149">
        <f>HRÁČI!D27</f>
        <v>0</v>
      </c>
      <c r="E30" s="144">
        <f>I!U30</f>
        <v>0</v>
      </c>
      <c r="F30" s="145">
        <f>'II'!U30</f>
        <v>0</v>
      </c>
      <c r="G30" s="144">
        <f>III!U30</f>
        <v>0</v>
      </c>
      <c r="H30" s="145">
        <f>'IV'!U30</f>
        <v>0</v>
      </c>
      <c r="I30" s="144">
        <f>V!U30</f>
        <v>0</v>
      </c>
      <c r="J30" s="145">
        <f>VI!U30</f>
        <v>0</v>
      </c>
      <c r="K30" s="172">
        <f>VII!U30</f>
        <v>0</v>
      </c>
      <c r="L30" s="145">
        <f>VIII!U30</f>
        <v>0</v>
      </c>
      <c r="M30" s="144">
        <f>IX!U30</f>
        <v>0</v>
      </c>
      <c r="N30" s="145">
        <f>X!U30</f>
        <v>0</v>
      </c>
      <c r="O30" s="144">
        <f>XI!U30</f>
        <v>0</v>
      </c>
      <c r="P30" s="145">
        <f>XII!U30</f>
        <v>0</v>
      </c>
      <c r="Q30" s="175">
        <f>SUM(E30:P30)</f>
        <v>0</v>
      </c>
      <c r="R30" s="35"/>
      <c r="T30" s="35"/>
      <c r="X30" s="39"/>
    </row>
    <row r="31" spans="1:24" ht="13.5" customHeight="1">
      <c r="A31" s="124">
        <v>26</v>
      </c>
      <c r="B31" s="147">
        <f>HRÁČI!B28</f>
        <v>126</v>
      </c>
      <c r="C31" s="148">
        <f>HRÁČI!C28</f>
        <v>0</v>
      </c>
      <c r="D31" s="149">
        <f>HRÁČI!D28</f>
        <v>0</v>
      </c>
      <c r="E31" s="144">
        <f>I!U31</f>
        <v>0</v>
      </c>
      <c r="F31" s="145">
        <f>'II'!U31</f>
        <v>0</v>
      </c>
      <c r="G31" s="144">
        <f>III!U31</f>
        <v>0</v>
      </c>
      <c r="H31" s="145">
        <f>'IV'!U31</f>
        <v>0</v>
      </c>
      <c r="I31" s="144">
        <f>V!U31</f>
        <v>0</v>
      </c>
      <c r="J31" s="145">
        <f>VI!U31</f>
        <v>0</v>
      </c>
      <c r="K31" s="172">
        <f>VII!U31</f>
        <v>0</v>
      </c>
      <c r="L31" s="145">
        <f>VIII!U31</f>
        <v>0</v>
      </c>
      <c r="M31" s="144">
        <f>IX!U31</f>
        <v>0</v>
      </c>
      <c r="N31" s="145">
        <f>X!U31</f>
        <v>0</v>
      </c>
      <c r="O31" s="144">
        <f>XI!U31</f>
        <v>0</v>
      </c>
      <c r="P31" s="145">
        <f>XII!U31</f>
        <v>0</v>
      </c>
      <c r="Q31" s="175">
        <f>SUM(E31:P31)</f>
        <v>0</v>
      </c>
      <c r="R31" s="35"/>
      <c r="T31" s="35"/>
      <c r="X31" s="39"/>
    </row>
    <row r="32" spans="1:24" ht="13.5" customHeight="1">
      <c r="A32" s="124">
        <v>27</v>
      </c>
      <c r="B32" s="147">
        <f>HRÁČI!B29</f>
        <v>127</v>
      </c>
      <c r="C32" s="148">
        <f>HRÁČI!C29</f>
        <v>0</v>
      </c>
      <c r="D32" s="149">
        <f>HRÁČI!D29</f>
        <v>0</v>
      </c>
      <c r="E32" s="144">
        <f>I!U32</f>
        <v>0</v>
      </c>
      <c r="F32" s="145">
        <f>'II'!U32</f>
        <v>0</v>
      </c>
      <c r="G32" s="144">
        <f>III!U32</f>
        <v>0</v>
      </c>
      <c r="H32" s="145">
        <f>'IV'!U32</f>
        <v>0</v>
      </c>
      <c r="I32" s="144">
        <f>V!U32</f>
        <v>0</v>
      </c>
      <c r="J32" s="145">
        <f>VI!U32</f>
        <v>0</v>
      </c>
      <c r="K32" s="172">
        <f>VII!U32</f>
        <v>0</v>
      </c>
      <c r="L32" s="145">
        <f>VIII!U32</f>
        <v>0</v>
      </c>
      <c r="M32" s="144">
        <f>IX!U32</f>
        <v>0</v>
      </c>
      <c r="N32" s="145">
        <f>X!U32</f>
        <v>0</v>
      </c>
      <c r="O32" s="144">
        <f>XI!U32</f>
        <v>0</v>
      </c>
      <c r="P32" s="145">
        <f>XII!U32</f>
        <v>0</v>
      </c>
      <c r="Q32" s="175">
        <f>SUM(E32:P32)</f>
        <v>0</v>
      </c>
      <c r="R32" s="35"/>
      <c r="T32" s="35"/>
      <c r="X32" s="39"/>
    </row>
    <row r="33" spans="1:24" ht="13.5" customHeight="1">
      <c r="A33" s="124">
        <v>28</v>
      </c>
      <c r="B33" s="147">
        <f>HRÁČI!B30</f>
        <v>128</v>
      </c>
      <c r="C33" s="148">
        <f>HRÁČI!C30</f>
        <v>0</v>
      </c>
      <c r="D33" s="149">
        <f>HRÁČI!D30</f>
        <v>0</v>
      </c>
      <c r="E33" s="144">
        <f>I!U33</f>
        <v>0</v>
      </c>
      <c r="F33" s="145">
        <f>'II'!U33</f>
        <v>0</v>
      </c>
      <c r="G33" s="144">
        <f>III!U33</f>
        <v>0</v>
      </c>
      <c r="H33" s="145">
        <f>'IV'!U33</f>
        <v>0</v>
      </c>
      <c r="I33" s="144">
        <f>V!U33</f>
        <v>0</v>
      </c>
      <c r="J33" s="145">
        <f>VI!U33</f>
        <v>0</v>
      </c>
      <c r="K33" s="172">
        <f>VII!U33</f>
        <v>0</v>
      </c>
      <c r="L33" s="145">
        <f>VIII!U33</f>
        <v>0</v>
      </c>
      <c r="M33" s="144">
        <f>IX!U33</f>
        <v>0</v>
      </c>
      <c r="N33" s="145">
        <f>X!U33</f>
        <v>0</v>
      </c>
      <c r="O33" s="144">
        <f>XI!U33</f>
        <v>0</v>
      </c>
      <c r="P33" s="145">
        <f>XII!U33</f>
        <v>0</v>
      </c>
      <c r="Q33" s="175">
        <f>SUM(E33:P33)</f>
        <v>0</v>
      </c>
      <c r="R33" s="35"/>
      <c r="T33" s="35"/>
      <c r="X33" s="39"/>
    </row>
    <row r="34" spans="1:24" ht="13.5" customHeight="1">
      <c r="A34" s="124">
        <v>29</v>
      </c>
      <c r="B34" s="147">
        <f>HRÁČI!B31</f>
        <v>129</v>
      </c>
      <c r="C34" s="148">
        <f>HRÁČI!C31</f>
        <v>0</v>
      </c>
      <c r="D34" s="149">
        <f>HRÁČI!D31</f>
        <v>0</v>
      </c>
      <c r="E34" s="144">
        <f>I!U34</f>
        <v>0</v>
      </c>
      <c r="F34" s="145">
        <f>'II'!U34</f>
        <v>0</v>
      </c>
      <c r="G34" s="144">
        <f>III!U34</f>
        <v>0</v>
      </c>
      <c r="H34" s="145">
        <f>'IV'!U34</f>
        <v>0</v>
      </c>
      <c r="I34" s="144">
        <f>V!U34</f>
        <v>0</v>
      </c>
      <c r="J34" s="145">
        <f>VI!U34</f>
        <v>0</v>
      </c>
      <c r="K34" s="172">
        <f>VII!U34</f>
        <v>0</v>
      </c>
      <c r="L34" s="145">
        <f>VIII!U34</f>
        <v>0</v>
      </c>
      <c r="M34" s="144">
        <f>IX!U34</f>
        <v>0</v>
      </c>
      <c r="N34" s="145">
        <f>X!U34</f>
        <v>0</v>
      </c>
      <c r="O34" s="144">
        <f>XI!U34</f>
        <v>0</v>
      </c>
      <c r="P34" s="145">
        <f>XII!U34</f>
        <v>0</v>
      </c>
      <c r="Q34" s="175">
        <f>SUM(E34:P34)</f>
        <v>0</v>
      </c>
      <c r="R34" s="35"/>
      <c r="T34" s="35"/>
      <c r="X34" s="39"/>
    </row>
    <row r="35" spans="1:24" ht="13.5" customHeight="1">
      <c r="A35" s="124">
        <v>30</v>
      </c>
      <c r="B35" s="147">
        <f>HRÁČI!B32</f>
        <v>130</v>
      </c>
      <c r="C35" s="148">
        <f>HRÁČI!C32</f>
        <v>0</v>
      </c>
      <c r="D35" s="149">
        <f>HRÁČI!D32</f>
        <v>0</v>
      </c>
      <c r="E35" s="144">
        <f>I!U35</f>
        <v>0</v>
      </c>
      <c r="F35" s="145">
        <f>'II'!U35</f>
        <v>0</v>
      </c>
      <c r="G35" s="144">
        <f>III!U35</f>
        <v>0</v>
      </c>
      <c r="H35" s="145">
        <f>'IV'!U35</f>
        <v>0</v>
      </c>
      <c r="I35" s="144">
        <f>V!U35</f>
        <v>0</v>
      </c>
      <c r="J35" s="145">
        <f>VI!U35</f>
        <v>0</v>
      </c>
      <c r="K35" s="172">
        <f>VII!U35</f>
        <v>0</v>
      </c>
      <c r="L35" s="145">
        <f>VIII!U35</f>
        <v>0</v>
      </c>
      <c r="M35" s="144">
        <f>IX!U35</f>
        <v>0</v>
      </c>
      <c r="N35" s="145">
        <f>X!U35</f>
        <v>0</v>
      </c>
      <c r="O35" s="144">
        <f>XI!U35</f>
        <v>0</v>
      </c>
      <c r="P35" s="145">
        <f>XII!U35</f>
        <v>0</v>
      </c>
      <c r="Q35" s="175">
        <f>SUM(E35:P35)</f>
        <v>0</v>
      </c>
      <c r="R35" s="35"/>
      <c r="T35" s="35"/>
      <c r="X35" s="39"/>
    </row>
    <row r="36" spans="2:24" ht="13.5" customHeight="1">
      <c r="B36" s="41"/>
      <c r="C36" s="42"/>
      <c r="D36" s="42"/>
      <c r="E36" s="171">
        <f>SUM(E6:E35)</f>
        <v>144</v>
      </c>
      <c r="F36" s="171">
        <f aca="true" t="shared" si="0" ref="F36:Q36">SUM(F6:F35)</f>
        <v>168</v>
      </c>
      <c r="G36" s="171">
        <f t="shared" si="0"/>
        <v>168</v>
      </c>
      <c r="H36" s="171">
        <f t="shared" si="0"/>
        <v>144</v>
      </c>
      <c r="I36" s="171">
        <f t="shared" si="0"/>
        <v>284</v>
      </c>
      <c r="J36" s="171">
        <f t="shared" si="0"/>
        <v>194</v>
      </c>
      <c r="K36" s="171">
        <f t="shared" si="0"/>
        <v>168</v>
      </c>
      <c r="L36" s="171">
        <f t="shared" si="0"/>
        <v>84</v>
      </c>
      <c r="M36" s="171">
        <f t="shared" si="0"/>
        <v>144</v>
      </c>
      <c r="N36" s="171">
        <f t="shared" si="0"/>
        <v>122</v>
      </c>
      <c r="O36" s="171">
        <f>SUM(O6:O35)</f>
        <v>168</v>
      </c>
      <c r="P36" s="171">
        <f>SUM(P6:P35)</f>
        <v>168</v>
      </c>
      <c r="Q36" s="171">
        <f t="shared" si="0"/>
        <v>1956</v>
      </c>
      <c r="R36" s="35"/>
      <c r="T36" s="35"/>
      <c r="X36" s="39"/>
    </row>
    <row r="37" spans="2:20" ht="16.5" customHeight="1">
      <c r="B37" s="2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T37" s="34"/>
    </row>
    <row r="38" spans="2:23" ht="24.75" customHeight="1">
      <c r="B38" s="35"/>
      <c r="C38" s="35"/>
      <c r="D38" s="35"/>
      <c r="E38" s="35"/>
      <c r="F38" s="35"/>
      <c r="G38" s="35"/>
      <c r="H38" s="35"/>
      <c r="I38" s="38"/>
      <c r="Q38" s="29"/>
      <c r="S38" s="29"/>
      <c r="U38" s="29"/>
      <c r="V38" s="29"/>
      <c r="W38" s="29"/>
    </row>
    <row r="39" spans="2:23" ht="15.75" customHeight="1">
      <c r="B39" s="35"/>
      <c r="C39" s="35"/>
      <c r="D39" s="35"/>
      <c r="E39" s="35"/>
      <c r="F39" s="35"/>
      <c r="G39" s="35"/>
      <c r="H39" s="35"/>
      <c r="I39" s="38"/>
      <c r="Q39" s="29"/>
      <c r="S39" s="29"/>
      <c r="U39" s="29"/>
      <c r="V39" s="29"/>
      <c r="W39" s="29"/>
    </row>
    <row r="40" spans="2:23" ht="15.75" customHeight="1">
      <c r="B40" s="35"/>
      <c r="C40" s="35"/>
      <c r="D40" s="35"/>
      <c r="E40" s="35"/>
      <c r="F40" s="35"/>
      <c r="G40" s="35"/>
      <c r="H40" s="35"/>
      <c r="I40" s="38"/>
      <c r="Q40" s="29"/>
      <c r="S40" s="29"/>
      <c r="U40" s="29"/>
      <c r="V40" s="29"/>
      <c r="W40" s="29"/>
    </row>
    <row r="41" spans="2:23" ht="15.75" customHeight="1">
      <c r="B41" s="35"/>
      <c r="C41" s="35"/>
      <c r="D41" s="35"/>
      <c r="E41" s="35"/>
      <c r="F41" s="39"/>
      <c r="G41" s="35"/>
      <c r="H41" s="35"/>
      <c r="I41" s="39"/>
      <c r="Q41" s="29"/>
      <c r="S41" s="29"/>
      <c r="U41" s="29"/>
      <c r="V41" s="29"/>
      <c r="W41" s="29"/>
    </row>
    <row r="42" spans="2:23" ht="15.75" customHeight="1">
      <c r="B42" s="35"/>
      <c r="C42" s="35"/>
      <c r="D42" s="35"/>
      <c r="E42" s="35"/>
      <c r="F42" s="40"/>
      <c r="G42" s="35"/>
      <c r="H42" s="35"/>
      <c r="I42" s="39"/>
      <c r="Q42" s="29"/>
      <c r="S42" s="29"/>
      <c r="U42" s="29"/>
      <c r="V42" s="29"/>
      <c r="W42" s="29"/>
    </row>
    <row r="43" spans="2:23" ht="15.75" customHeight="1">
      <c r="B43" s="35"/>
      <c r="C43" s="35"/>
      <c r="D43" s="35"/>
      <c r="E43" s="35"/>
      <c r="F43" s="40"/>
      <c r="G43" s="35"/>
      <c r="H43" s="35"/>
      <c r="I43" s="39"/>
      <c r="Q43" s="29"/>
      <c r="S43" s="29"/>
      <c r="U43" s="29"/>
      <c r="V43" s="29"/>
      <c r="W43" s="29"/>
    </row>
    <row r="44" spans="2:23" ht="15.75" customHeight="1">
      <c r="B44" s="35"/>
      <c r="C44" s="35"/>
      <c r="D44" s="35"/>
      <c r="E44" s="35"/>
      <c r="F44" s="40"/>
      <c r="G44" s="35"/>
      <c r="H44" s="35"/>
      <c r="I44" s="39"/>
      <c r="Q44" s="29"/>
      <c r="S44" s="29"/>
      <c r="U44" s="29"/>
      <c r="V44" s="29"/>
      <c r="W44" s="29"/>
    </row>
    <row r="45" spans="2:23" ht="15.75" customHeight="1">
      <c r="B45" s="35"/>
      <c r="C45" s="35"/>
      <c r="D45" s="35"/>
      <c r="E45" s="35"/>
      <c r="F45" s="40"/>
      <c r="G45" s="35"/>
      <c r="H45" s="35"/>
      <c r="I45" s="39"/>
      <c r="Q45" s="29"/>
      <c r="S45" s="29"/>
      <c r="U45" s="29"/>
      <c r="V45" s="29"/>
      <c r="W45" s="29"/>
    </row>
    <row r="46" spans="2:23" ht="15.75" customHeight="1">
      <c r="B46" s="35"/>
      <c r="C46" s="35"/>
      <c r="D46" s="35"/>
      <c r="E46" s="35"/>
      <c r="F46" s="40"/>
      <c r="G46" s="35"/>
      <c r="H46" s="35"/>
      <c r="I46" s="39"/>
      <c r="Q46" s="29"/>
      <c r="S46" s="29"/>
      <c r="U46" s="29"/>
      <c r="V46" s="29"/>
      <c r="W46" s="29"/>
    </row>
    <row r="47" spans="2:23" ht="15.75" customHeight="1">
      <c r="B47" s="35"/>
      <c r="C47" s="35"/>
      <c r="D47" s="35"/>
      <c r="E47" s="35"/>
      <c r="F47" s="40"/>
      <c r="G47" s="35"/>
      <c r="H47" s="35"/>
      <c r="I47" s="39"/>
      <c r="Q47" s="29"/>
      <c r="S47" s="29"/>
      <c r="U47" s="29"/>
      <c r="V47" s="29"/>
      <c r="W47" s="29"/>
    </row>
    <row r="48" spans="2:23" ht="15.75" customHeight="1">
      <c r="B48" s="35"/>
      <c r="C48" s="35"/>
      <c r="D48" s="35"/>
      <c r="E48" s="35"/>
      <c r="G48" s="35"/>
      <c r="H48" s="35"/>
      <c r="I48" s="39"/>
      <c r="Q48" s="29"/>
      <c r="S48" s="29"/>
      <c r="U48" s="29"/>
      <c r="V48" s="29"/>
      <c r="W48" s="29"/>
    </row>
    <row r="49" spans="2:23" ht="15.75" customHeight="1">
      <c r="B49" s="35"/>
      <c r="C49" s="35"/>
      <c r="D49" s="35"/>
      <c r="E49" s="35"/>
      <c r="G49" s="35"/>
      <c r="H49" s="35"/>
      <c r="I49" s="39"/>
      <c r="Q49" s="29"/>
      <c r="S49" s="29"/>
      <c r="U49" s="29"/>
      <c r="V49" s="29"/>
      <c r="W49" s="29"/>
    </row>
    <row r="50" spans="2:23" ht="15.75" customHeight="1">
      <c r="B50" s="35"/>
      <c r="C50" s="35"/>
      <c r="D50" s="35"/>
      <c r="E50" s="35"/>
      <c r="F50" s="35"/>
      <c r="G50" s="35"/>
      <c r="H50" s="35"/>
      <c r="I50" s="39"/>
      <c r="Q50" s="29"/>
      <c r="S50" s="29"/>
      <c r="U50" s="29"/>
      <c r="V50" s="29"/>
      <c r="W50" s="29"/>
    </row>
    <row r="51" spans="2:23" ht="15.75" customHeight="1">
      <c r="B51" s="35"/>
      <c r="C51" s="35"/>
      <c r="D51" s="35"/>
      <c r="E51" s="35"/>
      <c r="F51" s="35"/>
      <c r="G51" s="35"/>
      <c r="H51" s="35"/>
      <c r="I51" s="39"/>
      <c r="Q51" s="29"/>
      <c r="S51" s="29"/>
      <c r="U51" s="29"/>
      <c r="V51" s="29"/>
      <c r="W51" s="29"/>
    </row>
    <row r="52" spans="2:23" ht="15.75" customHeight="1">
      <c r="B52" s="29"/>
      <c r="C52" s="35"/>
      <c r="D52" s="35"/>
      <c r="F52" s="35"/>
      <c r="G52" s="35"/>
      <c r="H52" s="35"/>
      <c r="Q52" s="29"/>
      <c r="S52" s="29"/>
      <c r="U52" s="29"/>
      <c r="V52" s="29"/>
      <c r="W52" s="29"/>
    </row>
    <row r="53" spans="2:23" ht="15.75" customHeight="1">
      <c r="B53" s="29"/>
      <c r="C53" s="35"/>
      <c r="D53" s="35"/>
      <c r="F53" s="35"/>
      <c r="G53" s="35"/>
      <c r="H53" s="35"/>
      <c r="Q53" s="29"/>
      <c r="S53" s="29"/>
      <c r="U53" s="29"/>
      <c r="V53" s="29"/>
      <c r="W53" s="29"/>
    </row>
    <row r="54" spans="2:23" ht="15.75" customHeight="1">
      <c r="B54" s="29"/>
      <c r="C54" s="35"/>
      <c r="D54" s="35"/>
      <c r="F54" s="35"/>
      <c r="G54" s="35"/>
      <c r="H54" s="35"/>
      <c r="Q54" s="29"/>
      <c r="S54" s="29"/>
      <c r="U54" s="29"/>
      <c r="V54" s="29"/>
      <c r="W54" s="29"/>
    </row>
    <row r="55" spans="2:23" ht="15.75" customHeight="1">
      <c r="B55" s="29"/>
      <c r="C55" s="35"/>
      <c r="D55" s="35"/>
      <c r="F55" s="35"/>
      <c r="G55" s="35"/>
      <c r="H55" s="35"/>
      <c r="Q55" s="29"/>
      <c r="S55" s="29"/>
      <c r="U55" s="29"/>
      <c r="V55" s="29"/>
      <c r="W55" s="29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mergeCells count="3">
    <mergeCell ref="C5:D5"/>
    <mergeCell ref="C1:D3"/>
    <mergeCell ref="E2:Q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Y34"/>
  <sheetViews>
    <sheetView showGridLines="0" zoomScale="85" zoomScaleNormal="85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133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133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3.7109375" style="0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3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136"/>
      <c r="W2" s="7"/>
    </row>
    <row r="3" spans="1:22" ht="9" customHeight="1">
      <c r="A3" s="1"/>
      <c r="B3" s="2"/>
      <c r="C3" s="1"/>
      <c r="D3" s="1"/>
      <c r="E3" s="3"/>
      <c r="F3" s="3"/>
      <c r="G3" s="3"/>
      <c r="H3" s="4"/>
      <c r="I3" s="132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  <c r="V3" s="2"/>
    </row>
    <row r="4" spans="1:21" ht="15.75">
      <c r="A4" s="25"/>
      <c r="B4" s="5"/>
      <c r="C4" s="143" t="s">
        <v>237</v>
      </c>
      <c r="D4" s="27" t="s">
        <v>19</v>
      </c>
      <c r="E4" s="205" t="s">
        <v>22</v>
      </c>
      <c r="F4" s="206"/>
      <c r="G4" s="206"/>
      <c r="H4" s="206"/>
      <c r="I4" s="206"/>
      <c r="J4" s="207" t="s">
        <v>23</v>
      </c>
      <c r="K4" s="208"/>
      <c r="L4" s="208"/>
      <c r="M4" s="208"/>
      <c r="N4" s="209"/>
      <c r="O4" s="215" t="s">
        <v>24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5" ht="12.75">
      <c r="A6" s="12">
        <v>1</v>
      </c>
      <c r="B6" s="94">
        <f>HRÁČI!B18</f>
        <v>116</v>
      </c>
      <c r="C6" s="95" t="str">
        <f>HRÁČI!C18</f>
        <v>Učník</v>
      </c>
      <c r="D6" s="96" t="str">
        <f>HRÁČI!D18</f>
        <v>Stanislav</v>
      </c>
      <c r="E6" s="97">
        <v>298</v>
      </c>
      <c r="F6" s="98">
        <v>40</v>
      </c>
      <c r="G6" s="99">
        <f aca="true" t="shared" si="0" ref="G6:G16">F6*2.5</f>
        <v>100</v>
      </c>
      <c r="H6" s="13">
        <f aca="true" t="shared" si="1" ref="H6:H16">E6+G6</f>
        <v>398</v>
      </c>
      <c r="I6" s="28">
        <v>10</v>
      </c>
      <c r="J6" s="97">
        <v>199</v>
      </c>
      <c r="K6" s="98">
        <v>2</v>
      </c>
      <c r="L6" s="10">
        <f aca="true" t="shared" si="2" ref="L6:L16">K6*2.5</f>
        <v>5</v>
      </c>
      <c r="M6" s="13">
        <f aca="true" t="shared" si="3" ref="M6:M16">J6+L6</f>
        <v>204</v>
      </c>
      <c r="N6" s="28">
        <v>9</v>
      </c>
      <c r="O6" s="20">
        <f aca="true" t="shared" si="4" ref="O6:O16">E6+J6</f>
        <v>497</v>
      </c>
      <c r="P6" s="100">
        <f aca="true" t="shared" si="5" ref="P6:P16">G6+L6</f>
        <v>105</v>
      </c>
      <c r="Q6" s="99">
        <f aca="true" t="shared" si="6" ref="Q6:Q16">H6+M6</f>
        <v>602</v>
      </c>
      <c r="R6" s="101">
        <f aca="true" t="shared" si="7" ref="R6:R16">I6+N6</f>
        <v>19</v>
      </c>
      <c r="S6" s="134">
        <v>3</v>
      </c>
      <c r="T6" s="102">
        <v>1</v>
      </c>
      <c r="U6" s="103">
        <f aca="true" t="shared" si="8" ref="U6:U16">R6+S6+T6</f>
        <v>23</v>
      </c>
      <c r="Y6" s="26"/>
    </row>
    <row r="7" spans="1:21" ht="12.75">
      <c r="A7" s="11">
        <v>2</v>
      </c>
      <c r="B7" s="104">
        <f>HRÁČI!B5</f>
        <v>103</v>
      </c>
      <c r="C7" s="105" t="str">
        <f>HRÁČI!C5</f>
        <v>Kazimír </v>
      </c>
      <c r="D7" s="106" t="str">
        <f>HRÁČI!D5</f>
        <v>Jozef</v>
      </c>
      <c r="E7" s="97">
        <v>236.5</v>
      </c>
      <c r="F7" s="98">
        <v>87</v>
      </c>
      <c r="G7" s="10">
        <f t="shared" si="0"/>
        <v>217.5</v>
      </c>
      <c r="H7" s="9">
        <f t="shared" si="1"/>
        <v>454</v>
      </c>
      <c r="I7" s="28">
        <v>11</v>
      </c>
      <c r="J7" s="97">
        <v>-53</v>
      </c>
      <c r="K7" s="98">
        <v>65</v>
      </c>
      <c r="L7" s="10">
        <f t="shared" si="2"/>
        <v>162.5</v>
      </c>
      <c r="M7" s="9">
        <f t="shared" si="3"/>
        <v>109.5</v>
      </c>
      <c r="N7" s="28">
        <v>6</v>
      </c>
      <c r="O7" s="21">
        <f t="shared" si="4"/>
        <v>183.5</v>
      </c>
      <c r="P7" s="97">
        <f t="shared" si="5"/>
        <v>380</v>
      </c>
      <c r="Q7" s="10">
        <f t="shared" si="6"/>
        <v>563.5</v>
      </c>
      <c r="R7" s="107">
        <f t="shared" si="7"/>
        <v>17</v>
      </c>
      <c r="S7" s="135">
        <v>2</v>
      </c>
      <c r="T7" s="108">
        <v>3</v>
      </c>
      <c r="U7" s="103">
        <f t="shared" si="8"/>
        <v>22</v>
      </c>
    </row>
    <row r="8" spans="1:21" ht="12.75">
      <c r="A8" s="11">
        <v>3</v>
      </c>
      <c r="B8" s="104">
        <f>HRÁČI!B8</f>
        <v>106</v>
      </c>
      <c r="C8" s="105" t="str">
        <f>HRÁČI!C8</f>
        <v>Bisák </v>
      </c>
      <c r="D8" s="106" t="str">
        <f>HRÁČI!D8</f>
        <v>Viliam</v>
      </c>
      <c r="E8" s="97">
        <v>54</v>
      </c>
      <c r="F8" s="98">
        <v>0</v>
      </c>
      <c r="G8" s="10">
        <f t="shared" si="0"/>
        <v>0</v>
      </c>
      <c r="H8" s="9">
        <f t="shared" si="1"/>
        <v>54</v>
      </c>
      <c r="I8" s="28">
        <v>6</v>
      </c>
      <c r="J8" s="97">
        <v>301</v>
      </c>
      <c r="K8" s="98">
        <v>12</v>
      </c>
      <c r="L8" s="10">
        <f t="shared" si="2"/>
        <v>30</v>
      </c>
      <c r="M8" s="9">
        <f t="shared" si="3"/>
        <v>331</v>
      </c>
      <c r="N8" s="28">
        <v>11</v>
      </c>
      <c r="O8" s="21">
        <f t="shared" si="4"/>
        <v>355</v>
      </c>
      <c r="P8" s="97">
        <f t="shared" si="5"/>
        <v>30</v>
      </c>
      <c r="Q8" s="10">
        <f t="shared" si="6"/>
        <v>385</v>
      </c>
      <c r="R8" s="107">
        <f t="shared" si="7"/>
        <v>17</v>
      </c>
      <c r="S8" s="135">
        <v>1</v>
      </c>
      <c r="T8" s="108"/>
      <c r="U8" s="103">
        <f t="shared" si="8"/>
        <v>18</v>
      </c>
    </row>
    <row r="9" spans="1:21" ht="12.75">
      <c r="A9" s="11">
        <v>4</v>
      </c>
      <c r="B9" s="104">
        <f>HRÁČI!B3</f>
        <v>101</v>
      </c>
      <c r="C9" s="105" t="str">
        <f>HRÁČI!C3</f>
        <v>Dobiaš</v>
      </c>
      <c r="D9" s="106" t="str">
        <f>HRÁČI!D3</f>
        <v>Martin</v>
      </c>
      <c r="E9" s="97">
        <v>-4</v>
      </c>
      <c r="F9" s="98">
        <v>40</v>
      </c>
      <c r="G9" s="10">
        <f t="shared" si="0"/>
        <v>100</v>
      </c>
      <c r="H9" s="9">
        <f t="shared" si="1"/>
        <v>96</v>
      </c>
      <c r="I9" s="28">
        <v>7</v>
      </c>
      <c r="J9" s="97">
        <v>93</v>
      </c>
      <c r="K9" s="98">
        <v>56</v>
      </c>
      <c r="L9" s="10">
        <f t="shared" si="2"/>
        <v>140</v>
      </c>
      <c r="M9" s="9">
        <f t="shared" si="3"/>
        <v>233</v>
      </c>
      <c r="N9" s="28">
        <v>10</v>
      </c>
      <c r="O9" s="21">
        <f t="shared" si="4"/>
        <v>89</v>
      </c>
      <c r="P9" s="97">
        <f t="shared" si="5"/>
        <v>240</v>
      </c>
      <c r="Q9" s="10">
        <f t="shared" si="6"/>
        <v>329</v>
      </c>
      <c r="R9" s="107">
        <f t="shared" si="7"/>
        <v>17</v>
      </c>
      <c r="S9" s="135"/>
      <c r="T9" s="108">
        <v>2</v>
      </c>
      <c r="U9" s="103">
        <f t="shared" si="8"/>
        <v>19</v>
      </c>
    </row>
    <row r="10" spans="1:21" ht="12.75">
      <c r="A10" s="11">
        <v>5</v>
      </c>
      <c r="B10" s="104">
        <f>HRÁČI!B16</f>
        <v>114</v>
      </c>
      <c r="C10" s="105" t="str">
        <f>HRÁČI!C16</f>
        <v>Pecov</v>
      </c>
      <c r="D10" s="106" t="str">
        <f>HRÁČI!D16</f>
        <v>Ivan</v>
      </c>
      <c r="E10" s="97">
        <v>195</v>
      </c>
      <c r="F10" s="98">
        <v>2</v>
      </c>
      <c r="G10" s="10">
        <f t="shared" si="0"/>
        <v>5</v>
      </c>
      <c r="H10" s="9">
        <f t="shared" si="1"/>
        <v>200</v>
      </c>
      <c r="I10" s="28">
        <v>9</v>
      </c>
      <c r="J10" s="97">
        <v>-27</v>
      </c>
      <c r="K10" s="98">
        <v>0</v>
      </c>
      <c r="L10" s="10">
        <f t="shared" si="2"/>
        <v>0</v>
      </c>
      <c r="M10" s="9">
        <f t="shared" si="3"/>
        <v>-27</v>
      </c>
      <c r="N10" s="28">
        <v>4</v>
      </c>
      <c r="O10" s="21">
        <f t="shared" si="4"/>
        <v>168</v>
      </c>
      <c r="P10" s="97">
        <f t="shared" si="5"/>
        <v>5</v>
      </c>
      <c r="Q10" s="10">
        <f t="shared" si="6"/>
        <v>173</v>
      </c>
      <c r="R10" s="107">
        <f t="shared" si="7"/>
        <v>13</v>
      </c>
      <c r="S10" s="135"/>
      <c r="T10" s="108"/>
      <c r="U10" s="103">
        <f t="shared" si="8"/>
        <v>13</v>
      </c>
    </row>
    <row r="11" spans="1:21" ht="12.75">
      <c r="A11" s="11">
        <v>6</v>
      </c>
      <c r="B11" s="104">
        <f>HRÁČI!B17</f>
        <v>115</v>
      </c>
      <c r="C11" s="105" t="str">
        <f>HRÁČI!C17</f>
        <v>Rigo</v>
      </c>
      <c r="D11" s="106" t="str">
        <f>HRÁČI!D17</f>
        <v>Ľudovít</v>
      </c>
      <c r="E11" s="97">
        <v>-232.5</v>
      </c>
      <c r="F11" s="98">
        <v>42</v>
      </c>
      <c r="G11" s="10">
        <f t="shared" si="0"/>
        <v>105</v>
      </c>
      <c r="H11" s="9">
        <f t="shared" si="1"/>
        <v>-127.5</v>
      </c>
      <c r="I11" s="28">
        <v>3</v>
      </c>
      <c r="J11" s="97">
        <v>184.5</v>
      </c>
      <c r="K11" s="98">
        <v>1</v>
      </c>
      <c r="L11" s="10">
        <f t="shared" si="2"/>
        <v>2.5</v>
      </c>
      <c r="M11" s="9">
        <f t="shared" si="3"/>
        <v>187</v>
      </c>
      <c r="N11" s="28">
        <v>8</v>
      </c>
      <c r="O11" s="21">
        <f t="shared" si="4"/>
        <v>-48</v>
      </c>
      <c r="P11" s="97">
        <f t="shared" si="5"/>
        <v>107.5</v>
      </c>
      <c r="Q11" s="10">
        <f t="shared" si="6"/>
        <v>59.5</v>
      </c>
      <c r="R11" s="107">
        <f t="shared" si="7"/>
        <v>11</v>
      </c>
      <c r="S11" s="135"/>
      <c r="T11" s="108"/>
      <c r="U11" s="103">
        <f t="shared" si="8"/>
        <v>11</v>
      </c>
    </row>
    <row r="12" spans="1:21" ht="12.75">
      <c r="A12" s="11">
        <v>7</v>
      </c>
      <c r="B12" s="104">
        <f>HRÁČI!B10</f>
        <v>108</v>
      </c>
      <c r="C12" s="105" t="str">
        <f>HRÁČI!C10</f>
        <v>Vavríková</v>
      </c>
      <c r="D12" s="106" t="str">
        <f>HRÁČI!D10</f>
        <v>Lucia</v>
      </c>
      <c r="E12" s="97">
        <v>88</v>
      </c>
      <c r="F12" s="98">
        <v>7</v>
      </c>
      <c r="G12" s="10">
        <f t="shared" si="0"/>
        <v>17.5</v>
      </c>
      <c r="H12" s="9">
        <f t="shared" si="1"/>
        <v>105.5</v>
      </c>
      <c r="I12" s="28">
        <v>8</v>
      </c>
      <c r="J12" s="97">
        <v>-119</v>
      </c>
      <c r="K12" s="98">
        <v>13</v>
      </c>
      <c r="L12" s="10">
        <f t="shared" si="2"/>
        <v>32.5</v>
      </c>
      <c r="M12" s="9">
        <f t="shared" si="3"/>
        <v>-86.5</v>
      </c>
      <c r="N12" s="28">
        <v>2</v>
      </c>
      <c r="O12" s="21">
        <f t="shared" si="4"/>
        <v>-31</v>
      </c>
      <c r="P12" s="97">
        <f t="shared" si="5"/>
        <v>50</v>
      </c>
      <c r="Q12" s="10">
        <f t="shared" si="6"/>
        <v>19</v>
      </c>
      <c r="R12" s="107">
        <f t="shared" si="7"/>
        <v>10</v>
      </c>
      <c r="S12" s="135"/>
      <c r="T12" s="108"/>
      <c r="U12" s="103">
        <f t="shared" si="8"/>
        <v>10</v>
      </c>
    </row>
    <row r="13" spans="1:21" ht="12.75">
      <c r="A13" s="11">
        <v>8</v>
      </c>
      <c r="B13" s="104">
        <f>HRÁČI!B4</f>
        <v>102</v>
      </c>
      <c r="C13" s="105" t="str">
        <f>HRÁČI!C4</f>
        <v>Leskovský  </v>
      </c>
      <c r="D13" s="106" t="str">
        <f>HRÁČI!D4</f>
        <v>Roman</v>
      </c>
      <c r="E13" s="97">
        <v>-113</v>
      </c>
      <c r="F13" s="98">
        <v>18</v>
      </c>
      <c r="G13" s="10">
        <f t="shared" si="0"/>
        <v>45</v>
      </c>
      <c r="H13" s="9">
        <f t="shared" si="1"/>
        <v>-68</v>
      </c>
      <c r="I13" s="28">
        <v>4</v>
      </c>
      <c r="J13" s="97">
        <v>-213</v>
      </c>
      <c r="K13" s="98">
        <v>91</v>
      </c>
      <c r="L13" s="10">
        <f t="shared" si="2"/>
        <v>227.5</v>
      </c>
      <c r="M13" s="9">
        <f t="shared" si="3"/>
        <v>14.5</v>
      </c>
      <c r="N13" s="28">
        <v>5</v>
      </c>
      <c r="O13" s="21">
        <f t="shared" si="4"/>
        <v>-326</v>
      </c>
      <c r="P13" s="97">
        <f t="shared" si="5"/>
        <v>272.5</v>
      </c>
      <c r="Q13" s="10">
        <f t="shared" si="6"/>
        <v>-53.5</v>
      </c>
      <c r="R13" s="107">
        <f t="shared" si="7"/>
        <v>9</v>
      </c>
      <c r="S13" s="135"/>
      <c r="T13" s="108"/>
      <c r="U13" s="103">
        <f t="shared" si="8"/>
        <v>9</v>
      </c>
    </row>
    <row r="14" spans="1:21" ht="12.75">
      <c r="A14" s="11">
        <v>9</v>
      </c>
      <c r="B14" s="104">
        <f>HRÁČI!B6</f>
        <v>104</v>
      </c>
      <c r="C14" s="105" t="str">
        <f>HRÁČI!C6</f>
        <v>Vavrík  </v>
      </c>
      <c r="D14" s="106" t="str">
        <f>HRÁČI!D6</f>
        <v>Roman</v>
      </c>
      <c r="E14" s="97">
        <v>23</v>
      </c>
      <c r="F14" s="98">
        <v>3</v>
      </c>
      <c r="G14" s="10">
        <f t="shared" si="0"/>
        <v>7.5</v>
      </c>
      <c r="H14" s="9">
        <f t="shared" si="1"/>
        <v>30.5</v>
      </c>
      <c r="I14" s="28">
        <v>5</v>
      </c>
      <c r="J14" s="97">
        <v>-181</v>
      </c>
      <c r="K14" s="98">
        <v>44</v>
      </c>
      <c r="L14" s="10">
        <f t="shared" si="2"/>
        <v>110</v>
      </c>
      <c r="M14" s="9">
        <f t="shared" si="3"/>
        <v>-71</v>
      </c>
      <c r="N14" s="28">
        <v>3</v>
      </c>
      <c r="O14" s="21">
        <f t="shared" si="4"/>
        <v>-158</v>
      </c>
      <c r="P14" s="97">
        <f t="shared" si="5"/>
        <v>117.5</v>
      </c>
      <c r="Q14" s="10">
        <f t="shared" si="6"/>
        <v>-40.5</v>
      </c>
      <c r="R14" s="107">
        <f t="shared" si="7"/>
        <v>8</v>
      </c>
      <c r="S14" s="135"/>
      <c r="T14" s="108"/>
      <c r="U14" s="103">
        <f t="shared" si="8"/>
        <v>8</v>
      </c>
    </row>
    <row r="15" spans="1:21" ht="12.75">
      <c r="A15" s="11">
        <v>10</v>
      </c>
      <c r="B15" s="104">
        <f>HRÁČI!B14</f>
        <v>112</v>
      </c>
      <c r="C15" s="105" t="str">
        <f>HRÁČI!C14</f>
        <v>Buch</v>
      </c>
      <c r="D15" s="106" t="str">
        <f>HRÁČI!D14</f>
        <v>Peter</v>
      </c>
      <c r="E15" s="97">
        <v>-272</v>
      </c>
      <c r="F15" s="98">
        <v>0</v>
      </c>
      <c r="G15" s="10">
        <f t="shared" si="0"/>
        <v>0</v>
      </c>
      <c r="H15" s="9">
        <f t="shared" si="1"/>
        <v>-272</v>
      </c>
      <c r="I15" s="28">
        <v>1</v>
      </c>
      <c r="J15" s="97">
        <v>133.5</v>
      </c>
      <c r="K15" s="98">
        <v>0</v>
      </c>
      <c r="L15" s="10">
        <f t="shared" si="2"/>
        <v>0</v>
      </c>
      <c r="M15" s="9">
        <f t="shared" si="3"/>
        <v>133.5</v>
      </c>
      <c r="N15" s="28">
        <v>7</v>
      </c>
      <c r="O15" s="21">
        <f t="shared" si="4"/>
        <v>-138.5</v>
      </c>
      <c r="P15" s="97">
        <f t="shared" si="5"/>
        <v>0</v>
      </c>
      <c r="Q15" s="10">
        <f t="shared" si="6"/>
        <v>-138.5</v>
      </c>
      <c r="R15" s="107">
        <f t="shared" si="7"/>
        <v>8</v>
      </c>
      <c r="S15" s="135"/>
      <c r="T15" s="108"/>
      <c r="U15" s="103">
        <f t="shared" si="8"/>
        <v>8</v>
      </c>
    </row>
    <row r="16" spans="1:21" ht="12.75">
      <c r="A16" s="11">
        <v>11</v>
      </c>
      <c r="B16" s="104">
        <f>HRÁČI!B9</f>
        <v>107</v>
      </c>
      <c r="C16" s="105" t="str">
        <f>HRÁČI!C9</f>
        <v>Hegyi </v>
      </c>
      <c r="D16" s="106" t="str">
        <f>HRÁČI!D9</f>
        <v>Juraj</v>
      </c>
      <c r="E16" s="97">
        <v>-273</v>
      </c>
      <c r="F16" s="98">
        <v>54</v>
      </c>
      <c r="G16" s="10">
        <f t="shared" si="0"/>
        <v>135</v>
      </c>
      <c r="H16" s="9">
        <f t="shared" si="1"/>
        <v>-138</v>
      </c>
      <c r="I16" s="28">
        <v>2</v>
      </c>
      <c r="J16" s="97">
        <v>-318</v>
      </c>
      <c r="K16" s="98">
        <v>52</v>
      </c>
      <c r="L16" s="10">
        <f t="shared" si="2"/>
        <v>130</v>
      </c>
      <c r="M16" s="9">
        <f t="shared" si="3"/>
        <v>-188</v>
      </c>
      <c r="N16" s="28">
        <v>1</v>
      </c>
      <c r="O16" s="21">
        <f t="shared" si="4"/>
        <v>-591</v>
      </c>
      <c r="P16" s="97">
        <f t="shared" si="5"/>
        <v>265</v>
      </c>
      <c r="Q16" s="10">
        <f t="shared" si="6"/>
        <v>-326</v>
      </c>
      <c r="R16" s="107">
        <f t="shared" si="7"/>
        <v>3</v>
      </c>
      <c r="S16" s="135"/>
      <c r="T16" s="108"/>
      <c r="U16" s="103">
        <f t="shared" si="8"/>
        <v>3</v>
      </c>
    </row>
    <row r="17" spans="1:21" ht="12.75">
      <c r="A17" s="1"/>
      <c r="E17" s="8">
        <f>SUM(E6:E16)</f>
        <v>0</v>
      </c>
      <c r="F17" s="8"/>
      <c r="G17" s="8">
        <f>SUM(G6:G16)</f>
        <v>732.5</v>
      </c>
      <c r="H17" s="8"/>
      <c r="I17" s="8"/>
      <c r="J17" s="8">
        <f>SUM(J6:J16)</f>
        <v>0</v>
      </c>
      <c r="K17" s="8"/>
      <c r="L17" s="8">
        <f>SUM(L6:L16)</f>
        <v>840</v>
      </c>
      <c r="M17" s="8"/>
      <c r="N17" s="8"/>
      <c r="O17" s="8">
        <f>SUM(O6:O16)</f>
        <v>0</v>
      </c>
      <c r="P17" s="8">
        <f>SUM(P6:P16)</f>
        <v>1572.5</v>
      </c>
      <c r="Q17" s="8"/>
      <c r="R17" s="8"/>
      <c r="S17" s="8"/>
      <c r="T17" s="8"/>
      <c r="U17" s="8"/>
    </row>
    <row r="18" spans="1:22" ht="13.5" customHeight="1">
      <c r="A18" s="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S18" s="1"/>
      <c r="T18" s="1"/>
      <c r="U18" s="2"/>
      <c r="V18" s="2"/>
    </row>
    <row r="19" spans="1:22" ht="13.5" customHeight="1">
      <c r="A19" s="57" t="s">
        <v>55</v>
      </c>
      <c r="B19" s="203" t="s">
        <v>97</v>
      </c>
      <c r="C19" s="204"/>
      <c r="D19" s="204"/>
      <c r="E19" s="204"/>
      <c r="F19" s="204"/>
      <c r="H19" s="217" t="s">
        <v>56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"/>
    </row>
    <row r="20" spans="1:22" ht="13.5" customHeight="1">
      <c r="A20" s="58" t="s">
        <v>58</v>
      </c>
      <c r="B20" s="56" t="s">
        <v>156</v>
      </c>
      <c r="C20" s="56"/>
      <c r="D20" s="56"/>
      <c r="E20" s="56"/>
      <c r="F20" s="56"/>
      <c r="H20" s="55" t="s">
        <v>35</v>
      </c>
      <c r="I20" s="216" t="s">
        <v>68</v>
      </c>
      <c r="J20" s="216"/>
      <c r="K20" s="213" t="s">
        <v>57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1"/>
    </row>
    <row r="21" spans="1:21" ht="13.5" customHeight="1">
      <c r="A21" s="59" t="s">
        <v>59</v>
      </c>
      <c r="B21" s="52" t="s">
        <v>157</v>
      </c>
      <c r="C21" s="52"/>
      <c r="D21" s="52"/>
      <c r="E21" s="52"/>
      <c r="F21" s="52"/>
      <c r="H21" s="53">
        <v>60</v>
      </c>
      <c r="I21" s="202" t="s">
        <v>104</v>
      </c>
      <c r="J21" s="202"/>
      <c r="K21" s="200" t="s">
        <v>162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</row>
    <row r="22" spans="1:22" ht="13.5" customHeight="1">
      <c r="A22" s="58" t="s">
        <v>60</v>
      </c>
      <c r="B22" s="56" t="s">
        <v>158</v>
      </c>
      <c r="C22" s="56"/>
      <c r="D22" s="56"/>
      <c r="E22" s="56"/>
      <c r="F22" s="56"/>
      <c r="H22" s="54"/>
      <c r="I22" s="199"/>
      <c r="J22" s="199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1"/>
    </row>
    <row r="23" spans="1:22" ht="13.5" customHeight="1">
      <c r="A23" s="59" t="s">
        <v>61</v>
      </c>
      <c r="B23" s="52"/>
      <c r="C23" s="52"/>
      <c r="D23" s="52"/>
      <c r="E23" s="52"/>
      <c r="F23" s="52"/>
      <c r="H23" s="53"/>
      <c r="I23" s="202"/>
      <c r="J23" s="202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"/>
    </row>
    <row r="24" spans="1:22" ht="13.5" customHeight="1">
      <c r="A24" s="2"/>
      <c r="H24" s="54"/>
      <c r="I24" s="199"/>
      <c r="J24" s="199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1"/>
    </row>
    <row r="25" spans="1:22" ht="13.5" customHeight="1">
      <c r="A25" s="57" t="s">
        <v>55</v>
      </c>
      <c r="B25" s="203" t="s">
        <v>98</v>
      </c>
      <c r="C25" s="204"/>
      <c r="D25" s="204"/>
      <c r="E25" s="204"/>
      <c r="F25" s="204"/>
      <c r="H25" s="53"/>
      <c r="I25" s="202"/>
      <c r="J25" s="202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1"/>
    </row>
    <row r="26" spans="1:22" ht="13.5" customHeight="1">
      <c r="A26" s="58" t="s">
        <v>58</v>
      </c>
      <c r="B26" s="56" t="s">
        <v>159</v>
      </c>
      <c r="C26" s="56"/>
      <c r="D26" s="56"/>
      <c r="E26" s="56"/>
      <c r="F26" s="56"/>
      <c r="H26" s="54"/>
      <c r="I26" s="199"/>
      <c r="J26" s="199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1"/>
    </row>
    <row r="27" spans="1:22" ht="13.5" customHeight="1">
      <c r="A27" s="59" t="s">
        <v>59</v>
      </c>
      <c r="B27" s="52" t="s">
        <v>160</v>
      </c>
      <c r="C27" s="52"/>
      <c r="D27" s="52"/>
      <c r="E27" s="52"/>
      <c r="F27" s="52"/>
      <c r="H27" s="53"/>
      <c r="I27" s="202"/>
      <c r="J27" s="202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1"/>
    </row>
    <row r="28" spans="1:22" ht="13.5" customHeight="1">
      <c r="A28" s="58" t="s">
        <v>60</v>
      </c>
      <c r="B28" s="56" t="s">
        <v>161</v>
      </c>
      <c r="C28" s="56"/>
      <c r="D28" s="56"/>
      <c r="E28" s="56"/>
      <c r="F28" s="56"/>
      <c r="H28" s="54"/>
      <c r="I28" s="199"/>
      <c r="J28" s="199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1"/>
    </row>
    <row r="29" spans="1:22" ht="13.5" customHeight="1">
      <c r="A29" s="59" t="s">
        <v>61</v>
      </c>
      <c r="B29" s="52"/>
      <c r="C29" s="52"/>
      <c r="D29" s="52"/>
      <c r="E29" s="52"/>
      <c r="F29" s="52"/>
      <c r="H29" s="53"/>
      <c r="I29" s="202"/>
      <c r="J29" s="202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1"/>
    </row>
    <row r="30" spans="1:22" ht="12.75">
      <c r="A30" s="1"/>
      <c r="B30" s="2"/>
      <c r="I30"/>
      <c r="N30"/>
      <c r="S30" s="1"/>
      <c r="T30" s="1"/>
      <c r="U30" s="1"/>
      <c r="V30" s="1"/>
    </row>
    <row r="31" spans="2:22" ht="12.75">
      <c r="B31" s="2"/>
      <c r="P31" s="1"/>
      <c r="Q31" s="1"/>
      <c r="R31" s="1"/>
      <c r="S31" s="1"/>
      <c r="T31" s="1"/>
      <c r="U31" s="1"/>
      <c r="V31" s="1"/>
    </row>
    <row r="32" spans="1:22" ht="12.75">
      <c r="A32" s="1"/>
      <c r="B32" s="2"/>
      <c r="P32" s="1"/>
      <c r="Q32" s="1"/>
      <c r="R32" s="1"/>
      <c r="S32" s="1"/>
      <c r="T32" s="1"/>
      <c r="U32" s="1"/>
      <c r="V32" s="1"/>
    </row>
    <row r="33" spans="1:22" ht="12.75">
      <c r="A33" s="1"/>
      <c r="B33" s="2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2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</row>
  </sheetData>
  <mergeCells count="27">
    <mergeCell ref="I26:J26"/>
    <mergeCell ref="K25:U25"/>
    <mergeCell ref="K26:U26"/>
    <mergeCell ref="I29:J29"/>
    <mergeCell ref="I27:J27"/>
    <mergeCell ref="I28:J28"/>
    <mergeCell ref="K27:U27"/>
    <mergeCell ref="K28:U28"/>
    <mergeCell ref="K29:U29"/>
    <mergeCell ref="B25:F25"/>
    <mergeCell ref="E4:I4"/>
    <mergeCell ref="J4:N4"/>
    <mergeCell ref="I22:J22"/>
    <mergeCell ref="I23:J23"/>
    <mergeCell ref="I24:J24"/>
    <mergeCell ref="K24:U24"/>
    <mergeCell ref="I25:J25"/>
    <mergeCell ref="K23:U23"/>
    <mergeCell ref="E2:U2"/>
    <mergeCell ref="K20:U20"/>
    <mergeCell ref="K21:U21"/>
    <mergeCell ref="K22:U22"/>
    <mergeCell ref="O4:R4"/>
    <mergeCell ref="I20:J20"/>
    <mergeCell ref="H19:U19"/>
    <mergeCell ref="I21:J21"/>
    <mergeCell ref="B19:F1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X63"/>
  <sheetViews>
    <sheetView showGridLines="0" zoomScale="85" zoomScaleNormal="85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39482</v>
      </c>
      <c r="D4" s="27" t="s">
        <v>19</v>
      </c>
      <c r="E4" s="205" t="s">
        <v>70</v>
      </c>
      <c r="F4" s="206"/>
      <c r="G4" s="206"/>
      <c r="H4" s="206"/>
      <c r="I4" s="206"/>
      <c r="J4" s="207" t="s">
        <v>71</v>
      </c>
      <c r="K4" s="208"/>
      <c r="L4" s="208"/>
      <c r="M4" s="208"/>
      <c r="N4" s="209"/>
      <c r="O4" s="215" t="s">
        <v>25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200.5</v>
      </c>
      <c r="F6" s="98">
        <v>124</v>
      </c>
      <c r="G6" s="99">
        <f aca="true" t="shared" si="0" ref="G6:G35">F6*2.5</f>
        <v>310</v>
      </c>
      <c r="H6" s="13">
        <f aca="true" t="shared" si="1" ref="H6:H35">E6+G6</f>
        <v>510.5</v>
      </c>
      <c r="I6" s="28">
        <v>12</v>
      </c>
      <c r="J6" s="97">
        <v>274</v>
      </c>
      <c r="K6" s="98">
        <v>116</v>
      </c>
      <c r="L6" s="10">
        <f aca="true" t="shared" si="2" ref="L6:L35">K6*2.5</f>
        <v>290</v>
      </c>
      <c r="M6" s="13">
        <f aca="true" t="shared" si="3" ref="M6:M35">J6+L6</f>
        <v>564</v>
      </c>
      <c r="N6" s="28">
        <v>12</v>
      </c>
      <c r="O6" s="20">
        <f aca="true" t="shared" si="4" ref="O6:O35">E6+J6</f>
        <v>474.5</v>
      </c>
      <c r="P6" s="100">
        <f aca="true" t="shared" si="5" ref="P6:P35">G6+L6</f>
        <v>600</v>
      </c>
      <c r="Q6" s="99">
        <f aca="true" t="shared" si="6" ref="Q6:Q35">H6+M6</f>
        <v>1074.5</v>
      </c>
      <c r="R6" s="101">
        <f aca="true" t="shared" si="7" ref="R6:R35">I6+N6</f>
        <v>24</v>
      </c>
      <c r="S6" s="134">
        <v>3</v>
      </c>
      <c r="T6" s="102">
        <v>3</v>
      </c>
      <c r="U6" s="103">
        <f aca="true" t="shared" si="8" ref="U6:U35">R6+S6+T6</f>
        <v>30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187</v>
      </c>
      <c r="F7" s="98">
        <v>48</v>
      </c>
      <c r="G7" s="10">
        <f t="shared" si="0"/>
        <v>120</v>
      </c>
      <c r="H7" s="9">
        <f t="shared" si="1"/>
        <v>307</v>
      </c>
      <c r="I7" s="28">
        <v>9</v>
      </c>
      <c r="J7" s="97">
        <v>324</v>
      </c>
      <c r="K7" s="98">
        <v>95</v>
      </c>
      <c r="L7" s="10">
        <f t="shared" si="2"/>
        <v>237.5</v>
      </c>
      <c r="M7" s="9">
        <f t="shared" si="3"/>
        <v>561.5</v>
      </c>
      <c r="N7" s="28">
        <v>11</v>
      </c>
      <c r="O7" s="21">
        <f t="shared" si="4"/>
        <v>511</v>
      </c>
      <c r="P7" s="97">
        <f t="shared" si="5"/>
        <v>357.5</v>
      </c>
      <c r="Q7" s="10">
        <f t="shared" si="6"/>
        <v>868.5</v>
      </c>
      <c r="R7" s="107">
        <f t="shared" si="7"/>
        <v>20</v>
      </c>
      <c r="S7" s="135">
        <v>2</v>
      </c>
      <c r="T7" s="108">
        <v>2</v>
      </c>
      <c r="U7" s="103">
        <f t="shared" si="8"/>
        <v>24</v>
      </c>
    </row>
    <row r="8" spans="1:21" ht="12.75">
      <c r="A8" s="11">
        <v>3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18</v>
      </c>
      <c r="F8" s="98">
        <v>80</v>
      </c>
      <c r="G8" s="10">
        <f t="shared" si="0"/>
        <v>200</v>
      </c>
      <c r="H8" s="9">
        <f t="shared" si="1"/>
        <v>218</v>
      </c>
      <c r="I8" s="28">
        <v>7</v>
      </c>
      <c r="J8" s="97">
        <v>169.5</v>
      </c>
      <c r="K8" s="98">
        <v>22</v>
      </c>
      <c r="L8" s="10">
        <f t="shared" si="2"/>
        <v>55</v>
      </c>
      <c r="M8" s="9">
        <f t="shared" si="3"/>
        <v>224.5</v>
      </c>
      <c r="N8" s="28">
        <v>9</v>
      </c>
      <c r="O8" s="21">
        <f t="shared" si="4"/>
        <v>187.5</v>
      </c>
      <c r="P8" s="97">
        <f t="shared" si="5"/>
        <v>255</v>
      </c>
      <c r="Q8" s="10">
        <f t="shared" si="6"/>
        <v>442.5</v>
      </c>
      <c r="R8" s="107">
        <f t="shared" si="7"/>
        <v>16</v>
      </c>
      <c r="S8" s="135">
        <v>1</v>
      </c>
      <c r="T8" s="108">
        <v>1</v>
      </c>
      <c r="U8" s="103">
        <f t="shared" si="8"/>
        <v>18</v>
      </c>
    </row>
    <row r="9" spans="1:21" ht="12.75">
      <c r="A9" s="11">
        <v>11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-182.5</v>
      </c>
      <c r="F9" s="98">
        <v>9</v>
      </c>
      <c r="G9" s="10">
        <f t="shared" si="0"/>
        <v>22.5</v>
      </c>
      <c r="H9" s="9">
        <f t="shared" si="1"/>
        <v>-160</v>
      </c>
      <c r="I9" s="28">
        <v>3</v>
      </c>
      <c r="J9" s="97">
        <v>-28.5</v>
      </c>
      <c r="K9" s="98">
        <v>10</v>
      </c>
      <c r="L9" s="10">
        <f t="shared" si="2"/>
        <v>25</v>
      </c>
      <c r="M9" s="9">
        <f t="shared" si="3"/>
        <v>-3.5</v>
      </c>
      <c r="N9" s="28">
        <v>4</v>
      </c>
      <c r="O9" s="21">
        <f t="shared" si="4"/>
        <v>-211</v>
      </c>
      <c r="P9" s="97">
        <f t="shared" si="5"/>
        <v>47.5</v>
      </c>
      <c r="Q9" s="10">
        <f t="shared" si="6"/>
        <v>-163.5</v>
      </c>
      <c r="R9" s="107">
        <f t="shared" si="7"/>
        <v>7</v>
      </c>
      <c r="S9" s="135"/>
      <c r="T9" s="108"/>
      <c r="U9" s="103">
        <f t="shared" si="8"/>
        <v>7</v>
      </c>
    </row>
    <row r="10" spans="1:21" ht="12.75">
      <c r="A10" s="11">
        <v>13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12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87</v>
      </c>
      <c r="F11" s="98">
        <v>0</v>
      </c>
      <c r="G11" s="10">
        <f t="shared" si="0"/>
        <v>0</v>
      </c>
      <c r="H11" s="9">
        <f t="shared" si="1"/>
        <v>87</v>
      </c>
      <c r="I11" s="28">
        <v>5</v>
      </c>
      <c r="J11" s="97">
        <v>-260.5</v>
      </c>
      <c r="K11" s="98">
        <v>0</v>
      </c>
      <c r="L11" s="10">
        <f t="shared" si="2"/>
        <v>0</v>
      </c>
      <c r="M11" s="9">
        <f t="shared" si="3"/>
        <v>-260.5</v>
      </c>
      <c r="N11" s="28">
        <v>2</v>
      </c>
      <c r="O11" s="21">
        <f t="shared" si="4"/>
        <v>-173.5</v>
      </c>
      <c r="P11" s="97">
        <f t="shared" si="5"/>
        <v>0</v>
      </c>
      <c r="Q11" s="10">
        <f t="shared" si="6"/>
        <v>-173.5</v>
      </c>
      <c r="R11" s="107">
        <f t="shared" si="7"/>
        <v>7</v>
      </c>
      <c r="S11" s="135"/>
      <c r="T11" s="108"/>
      <c r="U11" s="103">
        <f t="shared" si="8"/>
        <v>7</v>
      </c>
    </row>
    <row r="12" spans="1:21" ht="12.75">
      <c r="A12" s="11">
        <v>9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-557</v>
      </c>
      <c r="F12" s="98">
        <v>6</v>
      </c>
      <c r="G12" s="10">
        <f t="shared" si="0"/>
        <v>15</v>
      </c>
      <c r="H12" s="9">
        <f t="shared" si="1"/>
        <v>-542</v>
      </c>
      <c r="I12" s="28">
        <v>1</v>
      </c>
      <c r="J12" s="97">
        <v>-142.5</v>
      </c>
      <c r="K12" s="98">
        <v>223</v>
      </c>
      <c r="L12" s="10">
        <f t="shared" si="2"/>
        <v>557.5</v>
      </c>
      <c r="M12" s="9">
        <f t="shared" si="3"/>
        <v>415</v>
      </c>
      <c r="N12" s="28">
        <v>10</v>
      </c>
      <c r="O12" s="21">
        <f t="shared" si="4"/>
        <v>-699.5</v>
      </c>
      <c r="P12" s="97">
        <f t="shared" si="5"/>
        <v>572.5</v>
      </c>
      <c r="Q12" s="10">
        <f t="shared" si="6"/>
        <v>-127</v>
      </c>
      <c r="R12" s="107">
        <f t="shared" si="7"/>
        <v>11</v>
      </c>
      <c r="S12" s="135"/>
      <c r="T12" s="108"/>
      <c r="U12" s="103">
        <f t="shared" si="8"/>
        <v>11</v>
      </c>
    </row>
    <row r="13" spans="1:21" ht="12.75">
      <c r="A13" s="11">
        <v>10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-305.5</v>
      </c>
      <c r="F13" s="98">
        <v>15</v>
      </c>
      <c r="G13" s="10">
        <f t="shared" si="0"/>
        <v>37.5</v>
      </c>
      <c r="H13" s="9">
        <f t="shared" si="1"/>
        <v>-268</v>
      </c>
      <c r="I13" s="28">
        <v>2</v>
      </c>
      <c r="J13" s="97">
        <v>104.5</v>
      </c>
      <c r="K13" s="98">
        <v>22</v>
      </c>
      <c r="L13" s="10">
        <f t="shared" si="2"/>
        <v>55</v>
      </c>
      <c r="M13" s="9">
        <f t="shared" si="3"/>
        <v>159.5</v>
      </c>
      <c r="N13" s="28">
        <v>7</v>
      </c>
      <c r="O13" s="21">
        <f t="shared" si="4"/>
        <v>-201</v>
      </c>
      <c r="P13" s="97">
        <f t="shared" si="5"/>
        <v>92.5</v>
      </c>
      <c r="Q13" s="10">
        <f t="shared" si="6"/>
        <v>-108.5</v>
      </c>
      <c r="R13" s="107">
        <f t="shared" si="7"/>
        <v>9</v>
      </c>
      <c r="S13" s="135"/>
      <c r="T13" s="108"/>
      <c r="U13" s="103">
        <f t="shared" si="8"/>
        <v>9</v>
      </c>
    </row>
    <row r="14" spans="1:21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17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18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</row>
    <row r="19" spans="1:21" ht="12.75">
      <c r="A19" s="11">
        <v>7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-52.5</v>
      </c>
      <c r="F19" s="98">
        <v>10</v>
      </c>
      <c r="G19" s="10">
        <f t="shared" si="0"/>
        <v>25</v>
      </c>
      <c r="H19" s="9">
        <f t="shared" si="1"/>
        <v>-27.5</v>
      </c>
      <c r="I19" s="28">
        <v>4</v>
      </c>
      <c r="J19" s="97">
        <v>66.5</v>
      </c>
      <c r="K19" s="98">
        <v>48</v>
      </c>
      <c r="L19" s="10">
        <f t="shared" si="2"/>
        <v>120</v>
      </c>
      <c r="M19" s="9">
        <f t="shared" si="3"/>
        <v>186.5</v>
      </c>
      <c r="N19" s="28">
        <v>8</v>
      </c>
      <c r="O19" s="21">
        <f t="shared" si="4"/>
        <v>14</v>
      </c>
      <c r="P19" s="97">
        <f t="shared" si="5"/>
        <v>145</v>
      </c>
      <c r="Q19" s="10">
        <f t="shared" si="6"/>
        <v>159</v>
      </c>
      <c r="R19" s="107">
        <f t="shared" si="7"/>
        <v>12</v>
      </c>
      <c r="S19" s="135"/>
      <c r="T19" s="108"/>
      <c r="U19" s="103">
        <f t="shared" si="8"/>
        <v>12</v>
      </c>
    </row>
    <row r="20" spans="1:21" ht="12.75">
      <c r="A20" s="11">
        <v>19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8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202.5</v>
      </c>
      <c r="F21" s="98">
        <v>48</v>
      </c>
      <c r="G21" s="10">
        <f t="shared" si="0"/>
        <v>120</v>
      </c>
      <c r="H21" s="9">
        <f t="shared" si="1"/>
        <v>322.5</v>
      </c>
      <c r="I21" s="28">
        <v>11</v>
      </c>
      <c r="J21" s="97">
        <v>-438</v>
      </c>
      <c r="K21" s="98">
        <v>8</v>
      </c>
      <c r="L21" s="10">
        <f t="shared" si="2"/>
        <v>20</v>
      </c>
      <c r="M21" s="9">
        <f t="shared" si="3"/>
        <v>-418</v>
      </c>
      <c r="N21" s="28">
        <v>1</v>
      </c>
      <c r="O21" s="21">
        <f t="shared" si="4"/>
        <v>-235.5</v>
      </c>
      <c r="P21" s="97">
        <f t="shared" si="5"/>
        <v>140</v>
      </c>
      <c r="Q21" s="10">
        <f t="shared" si="6"/>
        <v>-95.5</v>
      </c>
      <c r="R21" s="107">
        <f t="shared" si="7"/>
        <v>12</v>
      </c>
      <c r="S21" s="135"/>
      <c r="T21" s="108"/>
      <c r="U21" s="103">
        <f t="shared" si="8"/>
        <v>12</v>
      </c>
    </row>
    <row r="22" spans="1:21" ht="12.75">
      <c r="A22" s="11">
        <v>20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21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4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167.5</v>
      </c>
      <c r="F24" s="98">
        <v>52</v>
      </c>
      <c r="G24" s="10">
        <f t="shared" si="0"/>
        <v>130</v>
      </c>
      <c r="H24" s="9">
        <f t="shared" si="1"/>
        <v>297.5</v>
      </c>
      <c r="I24" s="28">
        <v>8</v>
      </c>
      <c r="J24" s="97">
        <v>77.5</v>
      </c>
      <c r="K24" s="98">
        <v>0</v>
      </c>
      <c r="L24" s="10">
        <f t="shared" si="2"/>
        <v>0</v>
      </c>
      <c r="M24" s="9">
        <f t="shared" si="3"/>
        <v>77.5</v>
      </c>
      <c r="N24" s="28">
        <v>5</v>
      </c>
      <c r="O24" s="21">
        <f t="shared" si="4"/>
        <v>245</v>
      </c>
      <c r="P24" s="97">
        <f t="shared" si="5"/>
        <v>130</v>
      </c>
      <c r="Q24" s="10">
        <f t="shared" si="6"/>
        <v>375</v>
      </c>
      <c r="R24" s="107">
        <f t="shared" si="7"/>
        <v>13</v>
      </c>
      <c r="S24" s="135"/>
      <c r="T24" s="108"/>
      <c r="U24" s="103">
        <f t="shared" si="8"/>
        <v>13</v>
      </c>
    </row>
    <row r="25" spans="1:21" ht="12.75">
      <c r="A25" s="11">
        <v>5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199.5</v>
      </c>
      <c r="F25" s="98">
        <v>48</v>
      </c>
      <c r="G25" s="10">
        <f t="shared" si="0"/>
        <v>120</v>
      </c>
      <c r="H25" s="9">
        <f t="shared" si="1"/>
        <v>319.5</v>
      </c>
      <c r="I25" s="28">
        <v>10</v>
      </c>
      <c r="J25" s="97">
        <v>-160</v>
      </c>
      <c r="K25" s="98">
        <v>0</v>
      </c>
      <c r="L25" s="10">
        <f t="shared" si="2"/>
        <v>0</v>
      </c>
      <c r="M25" s="9">
        <f t="shared" si="3"/>
        <v>-160</v>
      </c>
      <c r="N25" s="28">
        <v>3</v>
      </c>
      <c r="O25" s="21">
        <f t="shared" si="4"/>
        <v>39.5</v>
      </c>
      <c r="P25" s="97">
        <f t="shared" si="5"/>
        <v>120</v>
      </c>
      <c r="Q25" s="10">
        <f t="shared" si="6"/>
        <v>159.5</v>
      </c>
      <c r="R25" s="107">
        <f t="shared" si="7"/>
        <v>13</v>
      </c>
      <c r="S25" s="135"/>
      <c r="T25" s="108"/>
      <c r="U25" s="103">
        <f t="shared" si="8"/>
        <v>13</v>
      </c>
    </row>
    <row r="26" spans="1:21" ht="12.75">
      <c r="A26" s="11">
        <v>6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35.5</v>
      </c>
      <c r="F26" s="98">
        <v>24</v>
      </c>
      <c r="G26" s="10">
        <f t="shared" si="0"/>
        <v>60</v>
      </c>
      <c r="H26" s="9">
        <f t="shared" si="1"/>
        <v>95.5</v>
      </c>
      <c r="I26" s="28">
        <v>6</v>
      </c>
      <c r="J26" s="97">
        <v>13.5</v>
      </c>
      <c r="K26" s="98">
        <v>46</v>
      </c>
      <c r="L26" s="10">
        <f t="shared" si="2"/>
        <v>115</v>
      </c>
      <c r="M26" s="9">
        <f t="shared" si="3"/>
        <v>128.5</v>
      </c>
      <c r="N26" s="28">
        <v>6</v>
      </c>
      <c r="O26" s="21">
        <f t="shared" si="4"/>
        <v>49</v>
      </c>
      <c r="P26" s="97">
        <f t="shared" si="5"/>
        <v>175</v>
      </c>
      <c r="Q26" s="10">
        <f t="shared" si="6"/>
        <v>224</v>
      </c>
      <c r="R26" s="107">
        <f t="shared" si="7"/>
        <v>12</v>
      </c>
      <c r="S26" s="135"/>
      <c r="T26" s="108"/>
      <c r="U26" s="103">
        <f t="shared" si="8"/>
        <v>12</v>
      </c>
    </row>
    <row r="27" spans="1:21" ht="12.75">
      <c r="A27" s="11">
        <v>22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23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0</v>
      </c>
      <c r="F28" s="98">
        <v>0</v>
      </c>
      <c r="G28" s="10">
        <f t="shared" si="0"/>
        <v>0</v>
      </c>
      <c r="H28" s="9">
        <f t="shared" si="1"/>
        <v>0</v>
      </c>
      <c r="I28" s="28"/>
      <c r="J28" s="97">
        <v>0</v>
      </c>
      <c r="K28" s="98">
        <v>0</v>
      </c>
      <c r="L28" s="10">
        <f t="shared" si="2"/>
        <v>0</v>
      </c>
      <c r="M28" s="9">
        <f t="shared" si="3"/>
        <v>0</v>
      </c>
      <c r="N28" s="28"/>
      <c r="O28" s="21">
        <f t="shared" si="4"/>
        <v>0</v>
      </c>
      <c r="P28" s="97">
        <f t="shared" si="5"/>
        <v>0</v>
      </c>
      <c r="Q28" s="10">
        <f t="shared" si="6"/>
        <v>0</v>
      </c>
      <c r="R28" s="107">
        <f t="shared" si="7"/>
        <v>0</v>
      </c>
      <c r="S28" s="135"/>
      <c r="T28" s="108"/>
      <c r="U28" s="103">
        <f t="shared" si="8"/>
        <v>0</v>
      </c>
    </row>
    <row r="29" spans="1:21" ht="12.75">
      <c r="A29" s="11">
        <v>24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1160</v>
      </c>
      <c r="H36" s="8"/>
      <c r="I36" s="8"/>
      <c r="J36" s="8">
        <f>SUM(J6:J35)</f>
        <v>0</v>
      </c>
      <c r="K36" s="8"/>
      <c r="L36" s="8">
        <f>SUM(L6:L35)</f>
        <v>1475</v>
      </c>
      <c r="M36" s="8"/>
      <c r="N36" s="8"/>
      <c r="O36" s="8">
        <f>SUM(O6:O35)</f>
        <v>0</v>
      </c>
      <c r="P36" s="8">
        <f>SUM(P6:P35)</f>
        <v>2635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168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169</v>
      </c>
      <c r="C40" s="52"/>
      <c r="D40" s="52"/>
      <c r="E40" s="52"/>
      <c r="F40" s="52"/>
      <c r="H40" s="53">
        <v>60</v>
      </c>
      <c r="I40" s="202" t="s">
        <v>99</v>
      </c>
      <c r="J40" s="202"/>
      <c r="K40" s="200" t="s">
        <v>170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171</v>
      </c>
      <c r="C41" s="56"/>
      <c r="D41" s="56"/>
      <c r="E41" s="56"/>
      <c r="F41" s="56"/>
      <c r="H41" s="54">
        <v>60</v>
      </c>
      <c r="I41" s="199" t="s">
        <v>99</v>
      </c>
      <c r="J41" s="199"/>
      <c r="K41" s="201" t="s">
        <v>173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>
        <v>96</v>
      </c>
      <c r="I42" s="202" t="s">
        <v>176</v>
      </c>
      <c r="J42" s="202"/>
      <c r="K42" s="200" t="s">
        <v>177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172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1" ht="13.5" customHeight="1">
      <c r="A46" s="59" t="s">
        <v>59</v>
      </c>
      <c r="B46" s="52" t="s">
        <v>174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175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2" ht="12.75">
      <c r="A51" s="1"/>
      <c r="B51" s="74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ht="12.75">
      <c r="A52" s="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ht="12.75">
      <c r="A53" s="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2:22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2:22" ht="12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2:22" ht="12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2:22" ht="12.7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2:22" ht="12.7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2:22" ht="12.7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2:22" ht="12.7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2:22" ht="12.7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2:22" ht="12.7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2:22" ht="12.7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A1:X45"/>
  <sheetViews>
    <sheetView showGridLines="0" zoomScale="85" zoomScaleNormal="85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238</v>
      </c>
      <c r="D4" s="27" t="s">
        <v>19</v>
      </c>
      <c r="E4" s="205" t="s">
        <v>70</v>
      </c>
      <c r="F4" s="206"/>
      <c r="G4" s="206"/>
      <c r="H4" s="206"/>
      <c r="I4" s="206"/>
      <c r="J4" s="207" t="s">
        <v>71</v>
      </c>
      <c r="K4" s="208"/>
      <c r="L4" s="208"/>
      <c r="M4" s="208"/>
      <c r="N4" s="209"/>
      <c r="O4" s="215" t="s">
        <v>25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200.5</v>
      </c>
      <c r="F6" s="98">
        <v>124</v>
      </c>
      <c r="G6" s="99">
        <f aca="true" t="shared" si="0" ref="G6:G17">F6*2.5</f>
        <v>310</v>
      </c>
      <c r="H6" s="13">
        <f aca="true" t="shared" si="1" ref="H6:H17">E6+G6</f>
        <v>510.5</v>
      </c>
      <c r="I6" s="28">
        <v>12</v>
      </c>
      <c r="J6" s="97">
        <v>274</v>
      </c>
      <c r="K6" s="98">
        <v>116</v>
      </c>
      <c r="L6" s="10">
        <f aca="true" t="shared" si="2" ref="L6:L17">K6*2.5</f>
        <v>290</v>
      </c>
      <c r="M6" s="13">
        <f aca="true" t="shared" si="3" ref="M6:M17">J6+L6</f>
        <v>564</v>
      </c>
      <c r="N6" s="28">
        <v>12</v>
      </c>
      <c r="O6" s="20">
        <f aca="true" t="shared" si="4" ref="O6:O17">E6+J6</f>
        <v>474.5</v>
      </c>
      <c r="P6" s="100">
        <f aca="true" t="shared" si="5" ref="P6:P17">G6+L6</f>
        <v>600</v>
      </c>
      <c r="Q6" s="99">
        <f aca="true" t="shared" si="6" ref="Q6:Q17">H6+M6</f>
        <v>1074.5</v>
      </c>
      <c r="R6" s="101">
        <f aca="true" t="shared" si="7" ref="R6:R17">I6+N6</f>
        <v>24</v>
      </c>
      <c r="S6" s="134">
        <v>3</v>
      </c>
      <c r="T6" s="102">
        <v>3</v>
      </c>
      <c r="U6" s="103">
        <f aca="true" t="shared" si="8" ref="U6:U17">R6+S6+T6</f>
        <v>30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187</v>
      </c>
      <c r="F7" s="98">
        <v>48</v>
      </c>
      <c r="G7" s="10">
        <f t="shared" si="0"/>
        <v>120</v>
      </c>
      <c r="H7" s="9">
        <f t="shared" si="1"/>
        <v>307</v>
      </c>
      <c r="I7" s="28">
        <v>9</v>
      </c>
      <c r="J7" s="97">
        <v>324</v>
      </c>
      <c r="K7" s="98">
        <v>95</v>
      </c>
      <c r="L7" s="10">
        <f t="shared" si="2"/>
        <v>237.5</v>
      </c>
      <c r="M7" s="9">
        <f t="shared" si="3"/>
        <v>561.5</v>
      </c>
      <c r="N7" s="28">
        <v>11</v>
      </c>
      <c r="O7" s="21">
        <f t="shared" si="4"/>
        <v>511</v>
      </c>
      <c r="P7" s="97">
        <f t="shared" si="5"/>
        <v>357.5</v>
      </c>
      <c r="Q7" s="10">
        <f t="shared" si="6"/>
        <v>868.5</v>
      </c>
      <c r="R7" s="107">
        <f t="shared" si="7"/>
        <v>20</v>
      </c>
      <c r="S7" s="135">
        <v>2</v>
      </c>
      <c r="T7" s="108">
        <v>2</v>
      </c>
      <c r="U7" s="103">
        <f t="shared" si="8"/>
        <v>24</v>
      </c>
    </row>
    <row r="8" spans="1:21" ht="12.75">
      <c r="A8" s="11">
        <v>3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18</v>
      </c>
      <c r="F8" s="98">
        <v>80</v>
      </c>
      <c r="G8" s="10">
        <f t="shared" si="0"/>
        <v>200</v>
      </c>
      <c r="H8" s="9">
        <f t="shared" si="1"/>
        <v>218</v>
      </c>
      <c r="I8" s="28">
        <v>7</v>
      </c>
      <c r="J8" s="97">
        <v>169.5</v>
      </c>
      <c r="K8" s="98">
        <v>22</v>
      </c>
      <c r="L8" s="10">
        <f t="shared" si="2"/>
        <v>55</v>
      </c>
      <c r="M8" s="9">
        <f t="shared" si="3"/>
        <v>224.5</v>
      </c>
      <c r="N8" s="28">
        <v>9</v>
      </c>
      <c r="O8" s="21">
        <f t="shared" si="4"/>
        <v>187.5</v>
      </c>
      <c r="P8" s="97">
        <f t="shared" si="5"/>
        <v>255</v>
      </c>
      <c r="Q8" s="10">
        <f t="shared" si="6"/>
        <v>442.5</v>
      </c>
      <c r="R8" s="107">
        <f t="shared" si="7"/>
        <v>16</v>
      </c>
      <c r="S8" s="135">
        <v>1</v>
      </c>
      <c r="T8" s="108">
        <v>1</v>
      </c>
      <c r="U8" s="103">
        <f t="shared" si="8"/>
        <v>18</v>
      </c>
    </row>
    <row r="9" spans="1:21" ht="12.75">
      <c r="A9" s="11">
        <v>4</v>
      </c>
      <c r="B9" s="104">
        <f>HRÁČI!B21</f>
        <v>119</v>
      </c>
      <c r="C9" s="105" t="str">
        <f>HRÁČI!C21</f>
        <v>Češek</v>
      </c>
      <c r="D9" s="106" t="str">
        <f>HRÁČI!D21</f>
        <v>Ján</v>
      </c>
      <c r="E9" s="97">
        <v>167.5</v>
      </c>
      <c r="F9" s="98">
        <v>52</v>
      </c>
      <c r="G9" s="10">
        <f t="shared" si="0"/>
        <v>130</v>
      </c>
      <c r="H9" s="9">
        <f t="shared" si="1"/>
        <v>297.5</v>
      </c>
      <c r="I9" s="28">
        <v>8</v>
      </c>
      <c r="J9" s="97">
        <v>77.5</v>
      </c>
      <c r="K9" s="98">
        <v>0</v>
      </c>
      <c r="L9" s="10">
        <f t="shared" si="2"/>
        <v>0</v>
      </c>
      <c r="M9" s="9">
        <f t="shared" si="3"/>
        <v>77.5</v>
      </c>
      <c r="N9" s="28">
        <v>5</v>
      </c>
      <c r="O9" s="21">
        <f t="shared" si="4"/>
        <v>245</v>
      </c>
      <c r="P9" s="97">
        <f t="shared" si="5"/>
        <v>130</v>
      </c>
      <c r="Q9" s="10">
        <f t="shared" si="6"/>
        <v>375</v>
      </c>
      <c r="R9" s="107">
        <f t="shared" si="7"/>
        <v>13</v>
      </c>
      <c r="S9" s="135"/>
      <c r="T9" s="108"/>
      <c r="U9" s="103">
        <f t="shared" si="8"/>
        <v>13</v>
      </c>
    </row>
    <row r="10" spans="1:21" ht="12.75">
      <c r="A10" s="11">
        <v>5</v>
      </c>
      <c r="B10" s="104">
        <f>HRÁČI!B22</f>
        <v>120</v>
      </c>
      <c r="C10" s="105" t="str">
        <f>HRÁČI!C22</f>
        <v>Urban</v>
      </c>
      <c r="D10" s="106" t="str">
        <f>HRÁČI!D22</f>
        <v>Daniel</v>
      </c>
      <c r="E10" s="97">
        <v>199.5</v>
      </c>
      <c r="F10" s="98">
        <v>48</v>
      </c>
      <c r="G10" s="10">
        <f t="shared" si="0"/>
        <v>120</v>
      </c>
      <c r="H10" s="9">
        <f t="shared" si="1"/>
        <v>319.5</v>
      </c>
      <c r="I10" s="28">
        <v>10</v>
      </c>
      <c r="J10" s="97">
        <v>-160</v>
      </c>
      <c r="K10" s="98">
        <v>0</v>
      </c>
      <c r="L10" s="10">
        <f t="shared" si="2"/>
        <v>0</v>
      </c>
      <c r="M10" s="9">
        <f t="shared" si="3"/>
        <v>-160</v>
      </c>
      <c r="N10" s="28">
        <v>3</v>
      </c>
      <c r="O10" s="21">
        <f t="shared" si="4"/>
        <v>39.5</v>
      </c>
      <c r="P10" s="97">
        <f t="shared" si="5"/>
        <v>120</v>
      </c>
      <c r="Q10" s="10">
        <f t="shared" si="6"/>
        <v>159.5</v>
      </c>
      <c r="R10" s="107">
        <f t="shared" si="7"/>
        <v>13</v>
      </c>
      <c r="S10" s="135"/>
      <c r="T10" s="108"/>
      <c r="U10" s="103">
        <f t="shared" si="8"/>
        <v>13</v>
      </c>
    </row>
    <row r="11" spans="1:21" ht="12.75">
      <c r="A11" s="11">
        <v>6</v>
      </c>
      <c r="B11" s="104">
        <f>HRÁČI!B23</f>
        <v>121</v>
      </c>
      <c r="C11" s="105" t="str">
        <f>HRÁČI!C23</f>
        <v>Svätojánsky</v>
      </c>
      <c r="D11" s="106" t="str">
        <f>HRÁČI!D23</f>
        <v>Daniel</v>
      </c>
      <c r="E11" s="97">
        <v>35.5</v>
      </c>
      <c r="F11" s="98">
        <v>24</v>
      </c>
      <c r="G11" s="10">
        <f t="shared" si="0"/>
        <v>60</v>
      </c>
      <c r="H11" s="9">
        <f t="shared" si="1"/>
        <v>95.5</v>
      </c>
      <c r="I11" s="28">
        <v>6</v>
      </c>
      <c r="J11" s="97">
        <v>13.5</v>
      </c>
      <c r="K11" s="98">
        <v>46</v>
      </c>
      <c r="L11" s="10">
        <f t="shared" si="2"/>
        <v>115</v>
      </c>
      <c r="M11" s="9">
        <f t="shared" si="3"/>
        <v>128.5</v>
      </c>
      <c r="N11" s="28">
        <v>6</v>
      </c>
      <c r="O11" s="21">
        <f t="shared" si="4"/>
        <v>49</v>
      </c>
      <c r="P11" s="97">
        <f t="shared" si="5"/>
        <v>175</v>
      </c>
      <c r="Q11" s="10">
        <f t="shared" si="6"/>
        <v>224</v>
      </c>
      <c r="R11" s="107">
        <f t="shared" si="7"/>
        <v>12</v>
      </c>
      <c r="S11" s="135"/>
      <c r="T11" s="108"/>
      <c r="U11" s="103">
        <f t="shared" si="8"/>
        <v>12</v>
      </c>
    </row>
    <row r="12" spans="1:21" ht="12.75">
      <c r="A12" s="11">
        <v>7</v>
      </c>
      <c r="B12" s="104">
        <f>HRÁČI!B16</f>
        <v>114</v>
      </c>
      <c r="C12" s="105" t="str">
        <f>HRÁČI!C16</f>
        <v>Pecov</v>
      </c>
      <c r="D12" s="106" t="str">
        <f>HRÁČI!D16</f>
        <v>Ivan</v>
      </c>
      <c r="E12" s="97">
        <v>-52.5</v>
      </c>
      <c r="F12" s="98">
        <v>10</v>
      </c>
      <c r="G12" s="10">
        <f t="shared" si="0"/>
        <v>25</v>
      </c>
      <c r="H12" s="9">
        <f t="shared" si="1"/>
        <v>-27.5</v>
      </c>
      <c r="I12" s="28">
        <v>4</v>
      </c>
      <c r="J12" s="97">
        <v>66.5</v>
      </c>
      <c r="K12" s="98">
        <v>48</v>
      </c>
      <c r="L12" s="10">
        <f t="shared" si="2"/>
        <v>120</v>
      </c>
      <c r="M12" s="9">
        <f t="shared" si="3"/>
        <v>186.5</v>
      </c>
      <c r="N12" s="28">
        <v>8</v>
      </c>
      <c r="O12" s="21">
        <f t="shared" si="4"/>
        <v>14</v>
      </c>
      <c r="P12" s="97">
        <f t="shared" si="5"/>
        <v>145</v>
      </c>
      <c r="Q12" s="10">
        <f t="shared" si="6"/>
        <v>159</v>
      </c>
      <c r="R12" s="107">
        <f t="shared" si="7"/>
        <v>12</v>
      </c>
      <c r="S12" s="135"/>
      <c r="T12" s="108"/>
      <c r="U12" s="103">
        <f t="shared" si="8"/>
        <v>12</v>
      </c>
    </row>
    <row r="13" spans="1:21" ht="12.75">
      <c r="A13" s="11">
        <v>8</v>
      </c>
      <c r="B13" s="104">
        <f>HRÁČI!B18</f>
        <v>116</v>
      </c>
      <c r="C13" s="105" t="str">
        <f>HRÁČI!C18</f>
        <v>Učník</v>
      </c>
      <c r="D13" s="106" t="str">
        <f>HRÁČI!D18</f>
        <v>Stanislav</v>
      </c>
      <c r="E13" s="97">
        <v>202.5</v>
      </c>
      <c r="F13" s="98">
        <v>48</v>
      </c>
      <c r="G13" s="10">
        <f t="shared" si="0"/>
        <v>120</v>
      </c>
      <c r="H13" s="9">
        <f t="shared" si="1"/>
        <v>322.5</v>
      </c>
      <c r="I13" s="28">
        <v>11</v>
      </c>
      <c r="J13" s="97">
        <v>-438</v>
      </c>
      <c r="K13" s="98">
        <v>8</v>
      </c>
      <c r="L13" s="10">
        <f t="shared" si="2"/>
        <v>20</v>
      </c>
      <c r="M13" s="9">
        <f t="shared" si="3"/>
        <v>-418</v>
      </c>
      <c r="N13" s="28">
        <v>1</v>
      </c>
      <c r="O13" s="21">
        <f t="shared" si="4"/>
        <v>-235.5</v>
      </c>
      <c r="P13" s="97">
        <f t="shared" si="5"/>
        <v>140</v>
      </c>
      <c r="Q13" s="10">
        <f t="shared" si="6"/>
        <v>-95.5</v>
      </c>
      <c r="R13" s="107">
        <f t="shared" si="7"/>
        <v>12</v>
      </c>
      <c r="S13" s="135"/>
      <c r="T13" s="108"/>
      <c r="U13" s="103">
        <f t="shared" si="8"/>
        <v>12</v>
      </c>
    </row>
    <row r="14" spans="1:21" ht="12.75">
      <c r="A14" s="11">
        <v>9</v>
      </c>
      <c r="B14" s="104">
        <f>HRÁČI!B9</f>
        <v>107</v>
      </c>
      <c r="C14" s="105" t="str">
        <f>HRÁČI!C9</f>
        <v>Hegyi </v>
      </c>
      <c r="D14" s="106" t="str">
        <f>HRÁČI!D9</f>
        <v>Juraj</v>
      </c>
      <c r="E14" s="97">
        <v>-557</v>
      </c>
      <c r="F14" s="98">
        <v>6</v>
      </c>
      <c r="G14" s="10">
        <f t="shared" si="0"/>
        <v>15</v>
      </c>
      <c r="H14" s="9">
        <f t="shared" si="1"/>
        <v>-542</v>
      </c>
      <c r="I14" s="28">
        <v>1</v>
      </c>
      <c r="J14" s="97">
        <v>-142.5</v>
      </c>
      <c r="K14" s="98">
        <v>223</v>
      </c>
      <c r="L14" s="10">
        <f t="shared" si="2"/>
        <v>557.5</v>
      </c>
      <c r="M14" s="9">
        <f t="shared" si="3"/>
        <v>415</v>
      </c>
      <c r="N14" s="28">
        <v>10</v>
      </c>
      <c r="O14" s="21">
        <f t="shared" si="4"/>
        <v>-699.5</v>
      </c>
      <c r="P14" s="97">
        <f t="shared" si="5"/>
        <v>572.5</v>
      </c>
      <c r="Q14" s="10">
        <f t="shared" si="6"/>
        <v>-127</v>
      </c>
      <c r="R14" s="107">
        <f t="shared" si="7"/>
        <v>11</v>
      </c>
      <c r="S14" s="135"/>
      <c r="T14" s="108"/>
      <c r="U14" s="103">
        <f t="shared" si="8"/>
        <v>11</v>
      </c>
    </row>
    <row r="15" spans="1:21" ht="12.75">
      <c r="A15" s="11">
        <v>10</v>
      </c>
      <c r="B15" s="104">
        <f>HRÁČI!B10</f>
        <v>108</v>
      </c>
      <c r="C15" s="105" t="str">
        <f>HRÁČI!C10</f>
        <v>Vavríková</v>
      </c>
      <c r="D15" s="106" t="str">
        <f>HRÁČI!D10</f>
        <v>Lucia</v>
      </c>
      <c r="E15" s="97">
        <v>-305.5</v>
      </c>
      <c r="F15" s="98">
        <v>15</v>
      </c>
      <c r="G15" s="10">
        <f t="shared" si="0"/>
        <v>37.5</v>
      </c>
      <c r="H15" s="9">
        <f t="shared" si="1"/>
        <v>-268</v>
      </c>
      <c r="I15" s="28">
        <v>2</v>
      </c>
      <c r="J15" s="97">
        <v>104.5</v>
      </c>
      <c r="K15" s="98">
        <v>22</v>
      </c>
      <c r="L15" s="10">
        <f t="shared" si="2"/>
        <v>55</v>
      </c>
      <c r="M15" s="9">
        <f t="shared" si="3"/>
        <v>159.5</v>
      </c>
      <c r="N15" s="28">
        <v>7</v>
      </c>
      <c r="O15" s="21">
        <f t="shared" si="4"/>
        <v>-201</v>
      </c>
      <c r="P15" s="97">
        <f t="shared" si="5"/>
        <v>92.5</v>
      </c>
      <c r="Q15" s="10">
        <f t="shared" si="6"/>
        <v>-108.5</v>
      </c>
      <c r="R15" s="107">
        <f t="shared" si="7"/>
        <v>9</v>
      </c>
      <c r="S15" s="135"/>
      <c r="T15" s="108"/>
      <c r="U15" s="103">
        <f t="shared" si="8"/>
        <v>9</v>
      </c>
    </row>
    <row r="16" spans="1:21" ht="12.75">
      <c r="A16" s="11">
        <v>11</v>
      </c>
      <c r="B16" s="104">
        <f>HRÁČI!B6</f>
        <v>104</v>
      </c>
      <c r="C16" s="105" t="str">
        <f>HRÁČI!C6</f>
        <v>Vavrík  </v>
      </c>
      <c r="D16" s="106" t="str">
        <f>HRÁČI!D6</f>
        <v>Roman</v>
      </c>
      <c r="E16" s="97">
        <v>-182.5</v>
      </c>
      <c r="F16" s="98">
        <v>9</v>
      </c>
      <c r="G16" s="10">
        <f t="shared" si="0"/>
        <v>22.5</v>
      </c>
      <c r="H16" s="9">
        <f t="shared" si="1"/>
        <v>-160</v>
      </c>
      <c r="I16" s="28">
        <v>3</v>
      </c>
      <c r="J16" s="97">
        <v>-28.5</v>
      </c>
      <c r="K16" s="98">
        <v>10</v>
      </c>
      <c r="L16" s="10">
        <f t="shared" si="2"/>
        <v>25</v>
      </c>
      <c r="M16" s="9">
        <f t="shared" si="3"/>
        <v>-3.5</v>
      </c>
      <c r="N16" s="28">
        <v>4</v>
      </c>
      <c r="O16" s="21">
        <f t="shared" si="4"/>
        <v>-211</v>
      </c>
      <c r="P16" s="97">
        <f t="shared" si="5"/>
        <v>47.5</v>
      </c>
      <c r="Q16" s="10">
        <f t="shared" si="6"/>
        <v>-163.5</v>
      </c>
      <c r="R16" s="107">
        <f t="shared" si="7"/>
        <v>7</v>
      </c>
      <c r="S16" s="135"/>
      <c r="T16" s="108"/>
      <c r="U16" s="103">
        <f t="shared" si="8"/>
        <v>7</v>
      </c>
    </row>
    <row r="17" spans="1:21" ht="12.75">
      <c r="A17" s="11">
        <v>12</v>
      </c>
      <c r="B17" s="104">
        <f>HRÁČI!B8</f>
        <v>106</v>
      </c>
      <c r="C17" s="105" t="str">
        <f>HRÁČI!C8</f>
        <v>Bisák </v>
      </c>
      <c r="D17" s="106" t="str">
        <f>HRÁČI!D8</f>
        <v>Viliam</v>
      </c>
      <c r="E17" s="97">
        <v>87</v>
      </c>
      <c r="F17" s="98">
        <v>0</v>
      </c>
      <c r="G17" s="10">
        <f t="shared" si="0"/>
        <v>0</v>
      </c>
      <c r="H17" s="9">
        <f t="shared" si="1"/>
        <v>87</v>
      </c>
      <c r="I17" s="28">
        <v>5</v>
      </c>
      <c r="J17" s="97">
        <v>-260.5</v>
      </c>
      <c r="K17" s="98">
        <v>0</v>
      </c>
      <c r="L17" s="10">
        <f t="shared" si="2"/>
        <v>0</v>
      </c>
      <c r="M17" s="9">
        <f t="shared" si="3"/>
        <v>-260.5</v>
      </c>
      <c r="N17" s="28">
        <v>2</v>
      </c>
      <c r="O17" s="21">
        <f t="shared" si="4"/>
        <v>-173.5</v>
      </c>
      <c r="P17" s="97">
        <f t="shared" si="5"/>
        <v>0</v>
      </c>
      <c r="Q17" s="10">
        <f t="shared" si="6"/>
        <v>-173.5</v>
      </c>
      <c r="R17" s="107">
        <f t="shared" si="7"/>
        <v>7</v>
      </c>
      <c r="S17" s="135"/>
      <c r="T17" s="108"/>
      <c r="U17" s="103">
        <f t="shared" si="8"/>
        <v>7</v>
      </c>
    </row>
    <row r="18" spans="1:21" ht="12.75">
      <c r="A18" s="1"/>
      <c r="E18" s="8">
        <f>SUM(E6:E17)</f>
        <v>0</v>
      </c>
      <c r="F18" s="8"/>
      <c r="G18" s="8">
        <f>SUM(G6:G17)</f>
        <v>1160</v>
      </c>
      <c r="H18" s="8"/>
      <c r="I18" s="8"/>
      <c r="J18" s="8">
        <f>SUM(J6:J17)</f>
        <v>0</v>
      </c>
      <c r="K18" s="8"/>
      <c r="L18" s="8">
        <f>SUM(L6:L17)</f>
        <v>1475</v>
      </c>
      <c r="M18" s="8"/>
      <c r="N18" s="8"/>
      <c r="O18" s="8">
        <f>SUM(O6:O17)</f>
        <v>0</v>
      </c>
      <c r="P18" s="8">
        <f>SUM(P6:P17)</f>
        <v>2635</v>
      </c>
      <c r="Q18" s="8"/>
      <c r="R18" s="8"/>
      <c r="S18" s="8"/>
      <c r="T18" s="8"/>
      <c r="U18" s="8"/>
    </row>
    <row r="19" spans="1:21" ht="13.5" customHeight="1">
      <c r="A19" s="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S19" s="1"/>
      <c r="T19" s="1"/>
      <c r="U19" s="2"/>
    </row>
    <row r="20" spans="1:21" ht="13.5" customHeight="1">
      <c r="A20" s="57" t="s">
        <v>55</v>
      </c>
      <c r="B20" s="203" t="s">
        <v>97</v>
      </c>
      <c r="C20" s="204"/>
      <c r="D20" s="204"/>
      <c r="E20" s="204"/>
      <c r="F20" s="204"/>
      <c r="H20" s="217" t="s">
        <v>56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8" t="s">
        <v>58</v>
      </c>
      <c r="B21" s="56" t="s">
        <v>168</v>
      </c>
      <c r="C21" s="56"/>
      <c r="D21" s="56"/>
      <c r="E21" s="56"/>
      <c r="F21" s="56"/>
      <c r="H21" s="55" t="s">
        <v>35</v>
      </c>
      <c r="I21" s="216" t="s">
        <v>68</v>
      </c>
      <c r="J21" s="216"/>
      <c r="K21" s="213" t="s">
        <v>57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9" t="s">
        <v>59</v>
      </c>
      <c r="B22" s="52" t="s">
        <v>169</v>
      </c>
      <c r="C22" s="52"/>
      <c r="D22" s="52"/>
      <c r="E22" s="52"/>
      <c r="F22" s="52"/>
      <c r="H22" s="53">
        <v>60</v>
      </c>
      <c r="I22" s="202" t="s">
        <v>99</v>
      </c>
      <c r="J22" s="202"/>
      <c r="K22" s="200" t="s">
        <v>170</v>
      </c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58" t="s">
        <v>60</v>
      </c>
      <c r="B23" s="56" t="s">
        <v>171</v>
      </c>
      <c r="C23" s="56"/>
      <c r="D23" s="56"/>
      <c r="E23" s="56"/>
      <c r="F23" s="56"/>
      <c r="H23" s="54">
        <v>60</v>
      </c>
      <c r="I23" s="199" t="s">
        <v>99</v>
      </c>
      <c r="J23" s="199"/>
      <c r="K23" s="201" t="s">
        <v>173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9" t="s">
        <v>61</v>
      </c>
      <c r="B24" s="52"/>
      <c r="C24" s="52"/>
      <c r="D24" s="52"/>
      <c r="E24" s="52"/>
      <c r="F24" s="52"/>
      <c r="H24" s="53">
        <v>96</v>
      </c>
      <c r="I24" s="202" t="s">
        <v>176</v>
      </c>
      <c r="J24" s="202"/>
      <c r="K24" s="200" t="s">
        <v>177</v>
      </c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2"/>
      <c r="H25" s="54"/>
      <c r="I25" s="199"/>
      <c r="J25" s="199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7" t="s">
        <v>55</v>
      </c>
      <c r="B26" s="203" t="s">
        <v>98</v>
      </c>
      <c r="C26" s="204"/>
      <c r="D26" s="204"/>
      <c r="E26" s="204"/>
      <c r="F26" s="204"/>
      <c r="H26" s="53"/>
      <c r="I26" s="202"/>
      <c r="J26" s="202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58</v>
      </c>
      <c r="B27" s="56" t="s">
        <v>172</v>
      </c>
      <c r="C27" s="56"/>
      <c r="D27" s="56"/>
      <c r="E27" s="56"/>
      <c r="F27" s="56"/>
      <c r="H27" s="54"/>
      <c r="I27" s="199"/>
      <c r="J27" s="199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3.5" customHeight="1">
      <c r="A28" s="59" t="s">
        <v>59</v>
      </c>
      <c r="B28" s="52" t="s">
        <v>174</v>
      </c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58" t="s">
        <v>60</v>
      </c>
      <c r="B29" s="56" t="s">
        <v>175</v>
      </c>
      <c r="C29" s="56"/>
      <c r="D29" s="56"/>
      <c r="E29" s="56"/>
      <c r="F29" s="56"/>
      <c r="H29" s="54"/>
      <c r="I29" s="199"/>
      <c r="J29" s="199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9" t="s">
        <v>61</v>
      </c>
      <c r="B30" s="52"/>
      <c r="C30" s="52"/>
      <c r="D30" s="52"/>
      <c r="E30" s="52"/>
      <c r="F30" s="52"/>
      <c r="H30" s="53"/>
      <c r="I30" s="202"/>
      <c r="J30" s="20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2" ht="12.75">
      <c r="A33" s="1"/>
      <c r="B33" s="7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12.75">
      <c r="A34" s="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12.75">
      <c r="A35" s="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2:22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2:22" ht="12.7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2:22" ht="12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2:22" ht="12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2:22" ht="12.7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2:22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2:22" ht="12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2:22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2:22" ht="12.7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2:22" ht="12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</row>
  </sheetData>
  <mergeCells count="27">
    <mergeCell ref="I29:J29"/>
    <mergeCell ref="K29:U29"/>
    <mergeCell ref="K25:U25"/>
    <mergeCell ref="I26:J26"/>
    <mergeCell ref="K26:U26"/>
    <mergeCell ref="I27:J27"/>
    <mergeCell ref="K27:U27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Y53"/>
  <sheetViews>
    <sheetView showGridLines="0" zoomScale="85" zoomScaleNormal="85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39510</v>
      </c>
      <c r="D4" s="27" t="s">
        <v>19</v>
      </c>
      <c r="E4" s="205" t="s">
        <v>72</v>
      </c>
      <c r="F4" s="206"/>
      <c r="G4" s="206"/>
      <c r="H4" s="206"/>
      <c r="I4" s="206"/>
      <c r="J4" s="207" t="s">
        <v>73</v>
      </c>
      <c r="K4" s="208"/>
      <c r="L4" s="208"/>
      <c r="M4" s="208"/>
      <c r="N4" s="209"/>
      <c r="O4" s="215" t="s">
        <v>26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5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184</v>
      </c>
      <c r="F6" s="98">
        <v>95</v>
      </c>
      <c r="G6" s="99">
        <f aca="true" t="shared" si="0" ref="G6:G35">F6*2.5</f>
        <v>237.5</v>
      </c>
      <c r="H6" s="13">
        <f aca="true" t="shared" si="1" ref="H6:H35">E6+G6</f>
        <v>421.5</v>
      </c>
      <c r="I6" s="28">
        <v>11</v>
      </c>
      <c r="J6" s="97">
        <v>-139.5</v>
      </c>
      <c r="K6" s="98">
        <v>51</v>
      </c>
      <c r="L6" s="10">
        <f aca="true" t="shared" si="2" ref="L6:L35">K6*2.5</f>
        <v>127.5</v>
      </c>
      <c r="M6" s="13">
        <f aca="true" t="shared" si="3" ref="M6:M35">J6+L6</f>
        <v>-12</v>
      </c>
      <c r="N6" s="28">
        <v>5</v>
      </c>
      <c r="O6" s="20">
        <f aca="true" t="shared" si="4" ref="O6:O35">E6+J6</f>
        <v>44.5</v>
      </c>
      <c r="P6" s="100">
        <f aca="true" t="shared" si="5" ref="P6:P35">G6+L6</f>
        <v>365</v>
      </c>
      <c r="Q6" s="99">
        <f aca="true" t="shared" si="6" ref="Q6:Q35">H6+M6</f>
        <v>409.5</v>
      </c>
      <c r="R6" s="101">
        <f aca="true" t="shared" si="7" ref="R6:R35">I6+N6</f>
        <v>16</v>
      </c>
      <c r="S6" s="134"/>
      <c r="T6" s="102">
        <v>1</v>
      </c>
      <c r="U6" s="103">
        <f aca="true" t="shared" si="8" ref="U6:U35">R6+S6+T6</f>
        <v>17</v>
      </c>
      <c r="X6" s="26"/>
    </row>
    <row r="7" spans="1:21" ht="12.75">
      <c r="A7" s="11">
        <v>12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-495</v>
      </c>
      <c r="F7" s="98">
        <v>33</v>
      </c>
      <c r="G7" s="10">
        <f t="shared" si="0"/>
        <v>82.5</v>
      </c>
      <c r="H7" s="9">
        <f t="shared" si="1"/>
        <v>-412.5</v>
      </c>
      <c r="I7" s="28">
        <v>1</v>
      </c>
      <c r="J7" s="97">
        <v>-500.5</v>
      </c>
      <c r="K7" s="98">
        <v>48</v>
      </c>
      <c r="L7" s="10">
        <f t="shared" si="2"/>
        <v>120</v>
      </c>
      <c r="M7" s="9">
        <f t="shared" si="3"/>
        <v>-380.5</v>
      </c>
      <c r="N7" s="28">
        <v>1</v>
      </c>
      <c r="O7" s="21">
        <f t="shared" si="4"/>
        <v>-995.5</v>
      </c>
      <c r="P7" s="97">
        <f t="shared" si="5"/>
        <v>202.5</v>
      </c>
      <c r="Q7" s="10">
        <f t="shared" si="6"/>
        <v>-793</v>
      </c>
      <c r="R7" s="107">
        <f t="shared" si="7"/>
        <v>2</v>
      </c>
      <c r="S7" s="135"/>
      <c r="T7" s="108"/>
      <c r="U7" s="103">
        <f t="shared" si="8"/>
        <v>2</v>
      </c>
    </row>
    <row r="8" spans="1:21" ht="12.75">
      <c r="A8" s="11">
        <v>7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124</v>
      </c>
      <c r="F8" s="98">
        <v>70</v>
      </c>
      <c r="G8" s="10">
        <f t="shared" si="0"/>
        <v>175</v>
      </c>
      <c r="H8" s="9">
        <f t="shared" si="1"/>
        <v>299</v>
      </c>
      <c r="I8" s="28">
        <v>10</v>
      </c>
      <c r="J8" s="97">
        <v>-80.5</v>
      </c>
      <c r="K8" s="98">
        <v>0</v>
      </c>
      <c r="L8" s="10">
        <f t="shared" si="2"/>
        <v>0</v>
      </c>
      <c r="M8" s="9">
        <f t="shared" si="3"/>
        <v>-80.5</v>
      </c>
      <c r="N8" s="28">
        <v>4</v>
      </c>
      <c r="O8" s="21">
        <f t="shared" si="4"/>
        <v>43.5</v>
      </c>
      <c r="P8" s="97">
        <f t="shared" si="5"/>
        <v>175</v>
      </c>
      <c r="Q8" s="10">
        <f t="shared" si="6"/>
        <v>218.5</v>
      </c>
      <c r="R8" s="107">
        <f t="shared" si="7"/>
        <v>14</v>
      </c>
      <c r="S8" s="135"/>
      <c r="T8" s="108"/>
      <c r="U8" s="103">
        <f t="shared" si="8"/>
        <v>14</v>
      </c>
    </row>
    <row r="9" spans="1:21" ht="12.75">
      <c r="A9" s="11">
        <v>4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6</v>
      </c>
      <c r="F9" s="98">
        <v>4</v>
      </c>
      <c r="G9" s="10">
        <f t="shared" si="0"/>
        <v>10</v>
      </c>
      <c r="H9" s="9">
        <f t="shared" si="1"/>
        <v>16</v>
      </c>
      <c r="I9" s="28">
        <v>5</v>
      </c>
      <c r="J9" s="97">
        <v>306</v>
      </c>
      <c r="K9" s="98">
        <v>41</v>
      </c>
      <c r="L9" s="10">
        <f t="shared" si="2"/>
        <v>102.5</v>
      </c>
      <c r="M9" s="9">
        <f t="shared" si="3"/>
        <v>408.5</v>
      </c>
      <c r="N9" s="28">
        <v>11</v>
      </c>
      <c r="O9" s="21">
        <f t="shared" si="4"/>
        <v>312</v>
      </c>
      <c r="P9" s="97">
        <f t="shared" si="5"/>
        <v>112.5</v>
      </c>
      <c r="Q9" s="10">
        <f t="shared" si="6"/>
        <v>424.5</v>
      </c>
      <c r="R9" s="107">
        <f t="shared" si="7"/>
        <v>16</v>
      </c>
      <c r="S9" s="135"/>
      <c r="T9" s="108"/>
      <c r="U9" s="103">
        <f t="shared" si="8"/>
        <v>16</v>
      </c>
    </row>
    <row r="10" spans="1:21" ht="12.75">
      <c r="A10" s="11">
        <v>13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10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-18</v>
      </c>
      <c r="F11" s="98">
        <v>23</v>
      </c>
      <c r="G11" s="10">
        <f t="shared" si="0"/>
        <v>57.5</v>
      </c>
      <c r="H11" s="9">
        <f t="shared" si="1"/>
        <v>39.5</v>
      </c>
      <c r="I11" s="28">
        <v>6</v>
      </c>
      <c r="J11" s="97">
        <v>-230</v>
      </c>
      <c r="K11" s="98">
        <v>0</v>
      </c>
      <c r="L11" s="10">
        <f t="shared" si="2"/>
        <v>0</v>
      </c>
      <c r="M11" s="9">
        <f t="shared" si="3"/>
        <v>-230</v>
      </c>
      <c r="N11" s="28">
        <v>2</v>
      </c>
      <c r="O11" s="21">
        <f t="shared" si="4"/>
        <v>-248</v>
      </c>
      <c r="P11" s="97">
        <f t="shared" si="5"/>
        <v>57.5</v>
      </c>
      <c r="Q11" s="10">
        <f t="shared" si="6"/>
        <v>-190.5</v>
      </c>
      <c r="R11" s="107">
        <f t="shared" si="7"/>
        <v>8</v>
      </c>
      <c r="S11" s="135"/>
      <c r="T11" s="108"/>
      <c r="U11" s="103">
        <f t="shared" si="8"/>
        <v>8</v>
      </c>
    </row>
    <row r="12" spans="1:21" ht="12.75">
      <c r="A12" s="11">
        <v>1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421</v>
      </c>
      <c r="F12" s="98">
        <v>90</v>
      </c>
      <c r="G12" s="10">
        <f t="shared" si="0"/>
        <v>225</v>
      </c>
      <c r="H12" s="9">
        <f t="shared" si="1"/>
        <v>646</v>
      </c>
      <c r="I12" s="28">
        <v>12</v>
      </c>
      <c r="J12" s="97">
        <v>70.5</v>
      </c>
      <c r="K12" s="98">
        <v>92</v>
      </c>
      <c r="L12" s="10">
        <f t="shared" si="2"/>
        <v>230</v>
      </c>
      <c r="M12" s="9">
        <f t="shared" si="3"/>
        <v>300.5</v>
      </c>
      <c r="N12" s="28">
        <v>8</v>
      </c>
      <c r="O12" s="21">
        <f t="shared" si="4"/>
        <v>491.5</v>
      </c>
      <c r="P12" s="97">
        <f t="shared" si="5"/>
        <v>455</v>
      </c>
      <c r="Q12" s="10">
        <f t="shared" si="6"/>
        <v>946.5</v>
      </c>
      <c r="R12" s="107">
        <f t="shared" si="7"/>
        <v>20</v>
      </c>
      <c r="S12" s="135">
        <v>3</v>
      </c>
      <c r="T12" s="108">
        <v>3</v>
      </c>
      <c r="U12" s="103">
        <f t="shared" si="8"/>
        <v>26</v>
      </c>
    </row>
    <row r="13" spans="1:21" ht="12.75">
      <c r="A13" s="11">
        <v>6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-24.5</v>
      </c>
      <c r="F13" s="98">
        <v>76</v>
      </c>
      <c r="G13" s="10">
        <f t="shared" si="0"/>
        <v>190</v>
      </c>
      <c r="H13" s="9">
        <f t="shared" si="1"/>
        <v>165.5</v>
      </c>
      <c r="I13" s="28">
        <v>9</v>
      </c>
      <c r="J13" s="97">
        <v>149.5</v>
      </c>
      <c r="K13" s="98">
        <v>20</v>
      </c>
      <c r="L13" s="10">
        <f t="shared" si="2"/>
        <v>50</v>
      </c>
      <c r="M13" s="9">
        <f t="shared" si="3"/>
        <v>199.5</v>
      </c>
      <c r="N13" s="28">
        <v>7</v>
      </c>
      <c r="O13" s="21">
        <f t="shared" si="4"/>
        <v>125</v>
      </c>
      <c r="P13" s="97">
        <f t="shared" si="5"/>
        <v>240</v>
      </c>
      <c r="Q13" s="10">
        <f t="shared" si="6"/>
        <v>365</v>
      </c>
      <c r="R13" s="107">
        <f t="shared" si="7"/>
        <v>16</v>
      </c>
      <c r="S13" s="135"/>
      <c r="T13" s="108"/>
      <c r="U13" s="103">
        <f t="shared" si="8"/>
        <v>16</v>
      </c>
    </row>
    <row r="14" spans="1:21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9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-132.5</v>
      </c>
      <c r="F17" s="98">
        <v>1</v>
      </c>
      <c r="G17" s="10">
        <f t="shared" si="0"/>
        <v>2.5</v>
      </c>
      <c r="H17" s="9">
        <f t="shared" si="1"/>
        <v>-130</v>
      </c>
      <c r="I17" s="28">
        <v>2</v>
      </c>
      <c r="J17" s="97">
        <v>260</v>
      </c>
      <c r="K17" s="98">
        <v>20</v>
      </c>
      <c r="L17" s="10">
        <f t="shared" si="2"/>
        <v>50</v>
      </c>
      <c r="M17" s="9">
        <f t="shared" si="3"/>
        <v>310</v>
      </c>
      <c r="N17" s="28">
        <v>9</v>
      </c>
      <c r="O17" s="21">
        <f t="shared" si="4"/>
        <v>127.5</v>
      </c>
      <c r="P17" s="97">
        <f t="shared" si="5"/>
        <v>52.5</v>
      </c>
      <c r="Q17" s="10">
        <f t="shared" si="6"/>
        <v>180</v>
      </c>
      <c r="R17" s="107">
        <f t="shared" si="7"/>
        <v>11</v>
      </c>
      <c r="S17" s="135"/>
      <c r="T17" s="108"/>
      <c r="U17" s="103">
        <f t="shared" si="8"/>
        <v>11</v>
      </c>
    </row>
    <row r="18" spans="1:25" ht="12.75">
      <c r="A18" s="11">
        <v>17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0</v>
      </c>
      <c r="F18" s="98">
        <v>0</v>
      </c>
      <c r="G18" s="10">
        <f t="shared" si="0"/>
        <v>0</v>
      </c>
      <c r="H18" s="9">
        <f t="shared" si="1"/>
        <v>0</v>
      </c>
      <c r="I18" s="28"/>
      <c r="J18" s="97">
        <v>0</v>
      </c>
      <c r="K18" s="98">
        <v>0</v>
      </c>
      <c r="L18" s="10">
        <f t="shared" si="2"/>
        <v>0</v>
      </c>
      <c r="M18" s="9">
        <f t="shared" si="3"/>
        <v>0</v>
      </c>
      <c r="N18" s="28"/>
      <c r="O18" s="21">
        <f t="shared" si="4"/>
        <v>0</v>
      </c>
      <c r="P18" s="97">
        <f t="shared" si="5"/>
        <v>0</v>
      </c>
      <c r="Q18" s="10">
        <f t="shared" si="6"/>
        <v>0</v>
      </c>
      <c r="R18" s="107">
        <f t="shared" si="7"/>
        <v>0</v>
      </c>
      <c r="S18" s="135"/>
      <c r="T18" s="108"/>
      <c r="U18" s="103">
        <f t="shared" si="8"/>
        <v>0</v>
      </c>
      <c r="Y18" s="185"/>
    </row>
    <row r="19" spans="1:21" ht="12.75">
      <c r="A19" s="11">
        <v>18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0</v>
      </c>
      <c r="F19" s="98">
        <v>0</v>
      </c>
      <c r="G19" s="10">
        <f t="shared" si="0"/>
        <v>0</v>
      </c>
      <c r="H19" s="9">
        <f t="shared" si="1"/>
        <v>0</v>
      </c>
      <c r="I19" s="28"/>
      <c r="J19" s="97">
        <v>0</v>
      </c>
      <c r="K19" s="98">
        <v>0</v>
      </c>
      <c r="L19" s="10">
        <f t="shared" si="2"/>
        <v>0</v>
      </c>
      <c r="M19" s="9">
        <f t="shared" si="3"/>
        <v>0</v>
      </c>
      <c r="N19" s="28"/>
      <c r="O19" s="21">
        <f t="shared" si="4"/>
        <v>0</v>
      </c>
      <c r="P19" s="97">
        <f t="shared" si="5"/>
        <v>0</v>
      </c>
      <c r="Q19" s="10">
        <f t="shared" si="6"/>
        <v>0</v>
      </c>
      <c r="R19" s="107">
        <f t="shared" si="7"/>
        <v>0</v>
      </c>
      <c r="S19" s="135"/>
      <c r="T19" s="108"/>
      <c r="U19" s="103">
        <f t="shared" si="8"/>
        <v>0</v>
      </c>
    </row>
    <row r="20" spans="1:21" ht="12.75">
      <c r="A20" s="11">
        <v>2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-84</v>
      </c>
      <c r="F20" s="98">
        <v>68</v>
      </c>
      <c r="G20" s="10">
        <f t="shared" si="0"/>
        <v>170</v>
      </c>
      <c r="H20" s="9">
        <f t="shared" si="1"/>
        <v>86</v>
      </c>
      <c r="I20" s="28">
        <v>7</v>
      </c>
      <c r="J20" s="97">
        <v>34</v>
      </c>
      <c r="K20" s="98">
        <v>126</v>
      </c>
      <c r="L20" s="10">
        <f t="shared" si="2"/>
        <v>315</v>
      </c>
      <c r="M20" s="9">
        <f t="shared" si="3"/>
        <v>349</v>
      </c>
      <c r="N20" s="28">
        <v>10</v>
      </c>
      <c r="O20" s="21">
        <f t="shared" si="4"/>
        <v>-50</v>
      </c>
      <c r="P20" s="97">
        <f t="shared" si="5"/>
        <v>485</v>
      </c>
      <c r="Q20" s="10">
        <f t="shared" si="6"/>
        <v>435</v>
      </c>
      <c r="R20" s="107">
        <f t="shared" si="7"/>
        <v>17</v>
      </c>
      <c r="S20" s="135">
        <v>2</v>
      </c>
      <c r="T20" s="108"/>
      <c r="U20" s="103">
        <f t="shared" si="8"/>
        <v>19</v>
      </c>
    </row>
    <row r="21" spans="1:21" ht="12.75">
      <c r="A21" s="11">
        <v>11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-46</v>
      </c>
      <c r="F21" s="98">
        <v>8</v>
      </c>
      <c r="G21" s="10">
        <f t="shared" si="0"/>
        <v>20</v>
      </c>
      <c r="H21" s="9">
        <f t="shared" si="1"/>
        <v>-26</v>
      </c>
      <c r="I21" s="28">
        <v>3</v>
      </c>
      <c r="J21" s="97">
        <v>-220.5</v>
      </c>
      <c r="K21" s="98">
        <v>10</v>
      </c>
      <c r="L21" s="10">
        <f t="shared" si="2"/>
        <v>25</v>
      </c>
      <c r="M21" s="9">
        <f t="shared" si="3"/>
        <v>-195.5</v>
      </c>
      <c r="N21" s="28">
        <v>3</v>
      </c>
      <c r="O21" s="21">
        <f t="shared" si="4"/>
        <v>-266.5</v>
      </c>
      <c r="P21" s="97">
        <f t="shared" si="5"/>
        <v>45</v>
      </c>
      <c r="Q21" s="10">
        <f t="shared" si="6"/>
        <v>-221.5</v>
      </c>
      <c r="R21" s="107">
        <f t="shared" si="7"/>
        <v>6</v>
      </c>
      <c r="S21" s="135"/>
      <c r="T21" s="108"/>
      <c r="U21" s="103">
        <f t="shared" si="8"/>
        <v>6</v>
      </c>
    </row>
    <row r="22" spans="1:21" ht="12.75">
      <c r="A22" s="11">
        <v>19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20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21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0</v>
      </c>
      <c r="F24" s="98">
        <v>0</v>
      </c>
      <c r="G24" s="10">
        <f t="shared" si="0"/>
        <v>0</v>
      </c>
      <c r="H24" s="9">
        <f t="shared" si="1"/>
        <v>0</v>
      </c>
      <c r="I24" s="28"/>
      <c r="J24" s="97">
        <v>0</v>
      </c>
      <c r="K24" s="98">
        <v>0</v>
      </c>
      <c r="L24" s="10">
        <f t="shared" si="2"/>
        <v>0</v>
      </c>
      <c r="M24" s="9">
        <f t="shared" si="3"/>
        <v>0</v>
      </c>
      <c r="N24" s="28"/>
      <c r="O24" s="21">
        <f t="shared" si="4"/>
        <v>0</v>
      </c>
      <c r="P24" s="97">
        <f t="shared" si="5"/>
        <v>0</v>
      </c>
      <c r="Q24" s="10">
        <f t="shared" si="6"/>
        <v>0</v>
      </c>
      <c r="R24" s="107">
        <f t="shared" si="7"/>
        <v>0</v>
      </c>
      <c r="S24" s="135"/>
      <c r="T24" s="108"/>
      <c r="U24" s="103">
        <f t="shared" si="8"/>
        <v>0</v>
      </c>
    </row>
    <row r="25" spans="1:21" ht="12.75">
      <c r="A25" s="11">
        <v>8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92</v>
      </c>
      <c r="F25" s="98">
        <v>8</v>
      </c>
      <c r="G25" s="10">
        <f t="shared" si="0"/>
        <v>20</v>
      </c>
      <c r="H25" s="9">
        <f t="shared" si="1"/>
        <v>112</v>
      </c>
      <c r="I25" s="28">
        <v>8</v>
      </c>
      <c r="J25" s="97">
        <v>-110</v>
      </c>
      <c r="K25" s="98">
        <v>59</v>
      </c>
      <c r="L25" s="10">
        <f t="shared" si="2"/>
        <v>147.5</v>
      </c>
      <c r="M25" s="9">
        <f t="shared" si="3"/>
        <v>37.5</v>
      </c>
      <c r="N25" s="28">
        <v>6</v>
      </c>
      <c r="O25" s="21">
        <f t="shared" si="4"/>
        <v>-18</v>
      </c>
      <c r="P25" s="97">
        <f t="shared" si="5"/>
        <v>167.5</v>
      </c>
      <c r="Q25" s="10">
        <f t="shared" si="6"/>
        <v>149.5</v>
      </c>
      <c r="R25" s="107">
        <f t="shared" si="7"/>
        <v>14</v>
      </c>
      <c r="S25" s="135"/>
      <c r="T25" s="108"/>
      <c r="U25" s="103">
        <f t="shared" si="8"/>
        <v>14</v>
      </c>
    </row>
    <row r="26" spans="1:21" ht="12.75">
      <c r="A26" s="11">
        <v>3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-27</v>
      </c>
      <c r="F26" s="98">
        <v>5</v>
      </c>
      <c r="G26" s="10">
        <f t="shared" si="0"/>
        <v>12.5</v>
      </c>
      <c r="H26" s="9">
        <f t="shared" si="1"/>
        <v>-14.5</v>
      </c>
      <c r="I26" s="28">
        <v>4</v>
      </c>
      <c r="J26" s="97">
        <v>461</v>
      </c>
      <c r="K26" s="98">
        <v>148</v>
      </c>
      <c r="L26" s="10">
        <f t="shared" si="2"/>
        <v>370</v>
      </c>
      <c r="M26" s="9">
        <f t="shared" si="3"/>
        <v>831</v>
      </c>
      <c r="N26" s="28">
        <v>12</v>
      </c>
      <c r="O26" s="21">
        <f t="shared" si="4"/>
        <v>434</v>
      </c>
      <c r="P26" s="97">
        <f t="shared" si="5"/>
        <v>382.5</v>
      </c>
      <c r="Q26" s="10">
        <f t="shared" si="6"/>
        <v>816.5</v>
      </c>
      <c r="R26" s="107">
        <f t="shared" si="7"/>
        <v>16</v>
      </c>
      <c r="S26" s="135">
        <v>1</v>
      </c>
      <c r="T26" s="108">
        <v>2</v>
      </c>
      <c r="U26" s="103">
        <f t="shared" si="8"/>
        <v>19</v>
      </c>
    </row>
    <row r="27" spans="1:21" ht="12.75">
      <c r="A27" s="11">
        <v>22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23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0</v>
      </c>
      <c r="F28" s="98">
        <v>0</v>
      </c>
      <c r="G28" s="10">
        <f t="shared" si="0"/>
        <v>0</v>
      </c>
      <c r="H28" s="9">
        <f t="shared" si="1"/>
        <v>0</v>
      </c>
      <c r="I28" s="28"/>
      <c r="J28" s="97">
        <v>0</v>
      </c>
      <c r="K28" s="98">
        <v>0</v>
      </c>
      <c r="L28" s="10">
        <f t="shared" si="2"/>
        <v>0</v>
      </c>
      <c r="M28" s="9">
        <f t="shared" si="3"/>
        <v>0</v>
      </c>
      <c r="N28" s="28"/>
      <c r="O28" s="21">
        <f t="shared" si="4"/>
        <v>0</v>
      </c>
      <c r="P28" s="97">
        <f t="shared" si="5"/>
        <v>0</v>
      </c>
      <c r="Q28" s="10">
        <f t="shared" si="6"/>
        <v>0</v>
      </c>
      <c r="R28" s="107">
        <f t="shared" si="7"/>
        <v>0</v>
      </c>
      <c r="S28" s="135"/>
      <c r="T28" s="108"/>
      <c r="U28" s="103">
        <f t="shared" si="8"/>
        <v>0</v>
      </c>
    </row>
    <row r="29" spans="1:21" ht="12.75">
      <c r="A29" s="11">
        <v>24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1202.5</v>
      </c>
      <c r="H36" s="8"/>
      <c r="I36" s="8"/>
      <c r="J36" s="8">
        <f>SUM(J6:J35)</f>
        <v>0</v>
      </c>
      <c r="K36" s="8"/>
      <c r="L36" s="8">
        <f>SUM(L6:L35)</f>
        <v>1537.5</v>
      </c>
      <c r="M36" s="8"/>
      <c r="N36" s="8"/>
      <c r="O36" s="8">
        <f>SUM(O6:O35)</f>
        <v>0</v>
      </c>
      <c r="P36" s="8">
        <f>SUM(P6:P35)</f>
        <v>2740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178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3.5" customHeight="1">
      <c r="A40" s="59" t="s">
        <v>59</v>
      </c>
      <c r="B40" s="52" t="s">
        <v>179</v>
      </c>
      <c r="C40" s="52"/>
      <c r="D40" s="52"/>
      <c r="E40" s="52"/>
      <c r="F40" s="52"/>
      <c r="H40" s="53">
        <v>60</v>
      </c>
      <c r="I40" s="202" t="s">
        <v>176</v>
      </c>
      <c r="J40" s="202"/>
      <c r="K40" s="200" t="s">
        <v>185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 ht="13.5" customHeight="1">
      <c r="A41" s="58" t="s">
        <v>60</v>
      </c>
      <c r="B41" s="56" t="s">
        <v>183</v>
      </c>
      <c r="C41" s="56"/>
      <c r="D41" s="56"/>
      <c r="E41" s="56"/>
      <c r="F41" s="56"/>
      <c r="H41" s="54">
        <v>52</v>
      </c>
      <c r="I41" s="199" t="s">
        <v>180</v>
      </c>
      <c r="J41" s="199"/>
      <c r="K41" s="201" t="s">
        <v>181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3.5" customHeight="1">
      <c r="A42" s="59" t="s">
        <v>61</v>
      </c>
      <c r="B42" s="52"/>
      <c r="C42" s="52"/>
      <c r="D42" s="52"/>
      <c r="E42" s="52"/>
      <c r="F42" s="52"/>
      <c r="H42" s="53">
        <v>50</v>
      </c>
      <c r="I42" s="202" t="s">
        <v>101</v>
      </c>
      <c r="J42" s="202"/>
      <c r="K42" s="200" t="s">
        <v>182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ht="13.5" customHeight="1">
      <c r="A43" s="2"/>
      <c r="H43" s="54">
        <v>52</v>
      </c>
      <c r="I43" s="199" t="s">
        <v>167</v>
      </c>
      <c r="J43" s="199"/>
      <c r="K43" s="201" t="s">
        <v>181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>
        <v>74</v>
      </c>
      <c r="I44" s="202" t="s">
        <v>176</v>
      </c>
      <c r="J44" s="202"/>
      <c r="K44" s="200" t="s">
        <v>184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 ht="13.5" customHeight="1">
      <c r="A45" s="58" t="s">
        <v>58</v>
      </c>
      <c r="B45" s="56" t="s">
        <v>186</v>
      </c>
      <c r="C45" s="56"/>
      <c r="D45" s="56"/>
      <c r="E45" s="56"/>
      <c r="F45" s="56"/>
      <c r="H45" s="54">
        <v>60</v>
      </c>
      <c r="I45" s="199" t="s">
        <v>132</v>
      </c>
      <c r="J45" s="199"/>
      <c r="K45" s="218" t="s">
        <v>185</v>
      </c>
      <c r="L45" s="218"/>
      <c r="M45" s="218"/>
      <c r="N45" s="218"/>
      <c r="O45" s="218"/>
      <c r="P45" s="218"/>
      <c r="Q45" s="218"/>
      <c r="R45" s="218"/>
      <c r="S45" s="218"/>
      <c r="T45" s="218"/>
      <c r="U45" s="218"/>
    </row>
    <row r="46" spans="1:21" ht="13.5" customHeight="1">
      <c r="A46" s="59" t="s">
        <v>59</v>
      </c>
      <c r="B46" s="52" t="s">
        <v>187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1:21" ht="13.5" customHeight="1">
      <c r="A47" s="58" t="s">
        <v>60</v>
      </c>
      <c r="B47" s="56" t="s">
        <v>188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1:21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E2:U2"/>
    <mergeCell ref="I40:J40"/>
    <mergeCell ref="K40:U40"/>
    <mergeCell ref="E4:I4"/>
    <mergeCell ref="J4:N4"/>
    <mergeCell ref="O4:R4"/>
    <mergeCell ref="B38:F38"/>
    <mergeCell ref="H38:U38"/>
    <mergeCell ref="I39:J39"/>
    <mergeCell ref="K39:U39"/>
    <mergeCell ref="I48:J48"/>
    <mergeCell ref="K48:U48"/>
    <mergeCell ref="B44:F44"/>
    <mergeCell ref="I41:J41"/>
    <mergeCell ref="K41:U41"/>
    <mergeCell ref="I42:J42"/>
    <mergeCell ref="K42:U42"/>
    <mergeCell ref="I43:J43"/>
    <mergeCell ref="I46:J46"/>
    <mergeCell ref="K46:U46"/>
    <mergeCell ref="I47:J47"/>
    <mergeCell ref="K47:U47"/>
    <mergeCell ref="K43:U43"/>
    <mergeCell ref="I44:J44"/>
    <mergeCell ref="K44:U44"/>
    <mergeCell ref="I45:J45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X35"/>
  <sheetViews>
    <sheetView showGridLines="0" zoomScale="85" zoomScaleNormal="85" workbookViewId="0" topLeftCell="A1">
      <selection activeCell="K25" sqref="K25:U2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189</v>
      </c>
      <c r="D4" s="27" t="s">
        <v>19</v>
      </c>
      <c r="E4" s="205" t="s">
        <v>72</v>
      </c>
      <c r="F4" s="206"/>
      <c r="G4" s="206"/>
      <c r="H4" s="206"/>
      <c r="I4" s="206"/>
      <c r="J4" s="207" t="s">
        <v>73</v>
      </c>
      <c r="K4" s="208"/>
      <c r="L4" s="208"/>
      <c r="M4" s="208"/>
      <c r="N4" s="209"/>
      <c r="O4" s="215" t="s">
        <v>26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HRÁČI!B9</f>
        <v>107</v>
      </c>
      <c r="C6" s="95" t="str">
        <f>HRÁČI!C9</f>
        <v>Hegyi </v>
      </c>
      <c r="D6" s="96" t="str">
        <f>HRÁČI!D9</f>
        <v>Juraj</v>
      </c>
      <c r="E6" s="97">
        <v>421</v>
      </c>
      <c r="F6" s="98">
        <v>90</v>
      </c>
      <c r="G6" s="99">
        <f aca="true" t="shared" si="0" ref="G6:G17">F6*2.5</f>
        <v>225</v>
      </c>
      <c r="H6" s="13">
        <f aca="true" t="shared" si="1" ref="H6:H17">E6+G6</f>
        <v>646</v>
      </c>
      <c r="I6" s="28">
        <v>12</v>
      </c>
      <c r="J6" s="97">
        <v>70.5</v>
      </c>
      <c r="K6" s="98">
        <v>92</v>
      </c>
      <c r="L6" s="10">
        <f aca="true" t="shared" si="2" ref="L6:L17">K6*2.5</f>
        <v>230</v>
      </c>
      <c r="M6" s="13">
        <f aca="true" t="shared" si="3" ref="M6:M17">J6+L6</f>
        <v>300.5</v>
      </c>
      <c r="N6" s="28">
        <v>8</v>
      </c>
      <c r="O6" s="20">
        <f aca="true" t="shared" si="4" ref="O6:O17">E6+J6</f>
        <v>491.5</v>
      </c>
      <c r="P6" s="100">
        <f aca="true" t="shared" si="5" ref="P6:P17">G6+L6</f>
        <v>455</v>
      </c>
      <c r="Q6" s="99">
        <f aca="true" t="shared" si="6" ref="Q6:Q17">H6+M6</f>
        <v>946.5</v>
      </c>
      <c r="R6" s="101">
        <f aca="true" t="shared" si="7" ref="R6:R17">I6+N6</f>
        <v>20</v>
      </c>
      <c r="S6" s="134">
        <v>3</v>
      </c>
      <c r="T6" s="102">
        <v>3</v>
      </c>
      <c r="U6" s="103">
        <f aca="true" t="shared" si="8" ref="U6:U17">R6+S6+T6</f>
        <v>26</v>
      </c>
      <c r="X6" s="26"/>
    </row>
    <row r="7" spans="1:21" ht="12.75">
      <c r="A7" s="11">
        <v>2</v>
      </c>
      <c r="B7" s="104">
        <f>HRÁČI!B17</f>
        <v>115</v>
      </c>
      <c r="C7" s="105" t="str">
        <f>HRÁČI!C17</f>
        <v>Rigo</v>
      </c>
      <c r="D7" s="106" t="str">
        <f>HRÁČI!D17</f>
        <v>Ľudovít</v>
      </c>
      <c r="E7" s="97">
        <v>-84</v>
      </c>
      <c r="F7" s="98">
        <v>68</v>
      </c>
      <c r="G7" s="10">
        <f t="shared" si="0"/>
        <v>170</v>
      </c>
      <c r="H7" s="9">
        <f t="shared" si="1"/>
        <v>86</v>
      </c>
      <c r="I7" s="28">
        <v>7</v>
      </c>
      <c r="J7" s="97">
        <v>34</v>
      </c>
      <c r="K7" s="98">
        <v>126</v>
      </c>
      <c r="L7" s="10">
        <f t="shared" si="2"/>
        <v>315</v>
      </c>
      <c r="M7" s="9">
        <f t="shared" si="3"/>
        <v>349</v>
      </c>
      <c r="N7" s="28">
        <v>10</v>
      </c>
      <c r="O7" s="21">
        <f t="shared" si="4"/>
        <v>-50</v>
      </c>
      <c r="P7" s="97">
        <f t="shared" si="5"/>
        <v>485</v>
      </c>
      <c r="Q7" s="10">
        <f t="shared" si="6"/>
        <v>435</v>
      </c>
      <c r="R7" s="107">
        <f t="shared" si="7"/>
        <v>17</v>
      </c>
      <c r="S7" s="135">
        <v>2</v>
      </c>
      <c r="T7" s="108"/>
      <c r="U7" s="103">
        <f t="shared" si="8"/>
        <v>19</v>
      </c>
    </row>
    <row r="8" spans="1:21" ht="12.75">
      <c r="A8" s="11">
        <v>3</v>
      </c>
      <c r="B8" s="104">
        <f>HRÁČI!B23</f>
        <v>121</v>
      </c>
      <c r="C8" s="105" t="str">
        <f>HRÁČI!C23</f>
        <v>Svätojánsky</v>
      </c>
      <c r="D8" s="106" t="str">
        <f>HRÁČI!D23</f>
        <v>Daniel</v>
      </c>
      <c r="E8" s="97">
        <v>-27</v>
      </c>
      <c r="F8" s="98">
        <v>5</v>
      </c>
      <c r="G8" s="10">
        <f t="shared" si="0"/>
        <v>12.5</v>
      </c>
      <c r="H8" s="9">
        <f t="shared" si="1"/>
        <v>-14.5</v>
      </c>
      <c r="I8" s="28">
        <v>4</v>
      </c>
      <c r="J8" s="97">
        <v>461</v>
      </c>
      <c r="K8" s="98">
        <v>148</v>
      </c>
      <c r="L8" s="10">
        <f t="shared" si="2"/>
        <v>370</v>
      </c>
      <c r="M8" s="9">
        <f t="shared" si="3"/>
        <v>831</v>
      </c>
      <c r="N8" s="28">
        <v>12</v>
      </c>
      <c r="O8" s="21">
        <f t="shared" si="4"/>
        <v>434</v>
      </c>
      <c r="P8" s="97">
        <f t="shared" si="5"/>
        <v>382.5</v>
      </c>
      <c r="Q8" s="10">
        <f t="shared" si="6"/>
        <v>816.5</v>
      </c>
      <c r="R8" s="107">
        <f t="shared" si="7"/>
        <v>16</v>
      </c>
      <c r="S8" s="135">
        <v>1</v>
      </c>
      <c r="T8" s="108">
        <v>2</v>
      </c>
      <c r="U8" s="103">
        <f t="shared" si="8"/>
        <v>19</v>
      </c>
    </row>
    <row r="9" spans="1:21" ht="12.75">
      <c r="A9" s="11">
        <v>4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6</v>
      </c>
      <c r="F9" s="98">
        <v>4</v>
      </c>
      <c r="G9" s="10">
        <f t="shared" si="0"/>
        <v>10</v>
      </c>
      <c r="H9" s="9">
        <f t="shared" si="1"/>
        <v>16</v>
      </c>
      <c r="I9" s="28">
        <v>5</v>
      </c>
      <c r="J9" s="97">
        <v>306</v>
      </c>
      <c r="K9" s="98">
        <v>41</v>
      </c>
      <c r="L9" s="10">
        <f t="shared" si="2"/>
        <v>102.5</v>
      </c>
      <c r="M9" s="9">
        <f t="shared" si="3"/>
        <v>408.5</v>
      </c>
      <c r="N9" s="28">
        <v>11</v>
      </c>
      <c r="O9" s="21">
        <f t="shared" si="4"/>
        <v>312</v>
      </c>
      <c r="P9" s="97">
        <f t="shared" si="5"/>
        <v>112.5</v>
      </c>
      <c r="Q9" s="10">
        <f t="shared" si="6"/>
        <v>424.5</v>
      </c>
      <c r="R9" s="107">
        <f t="shared" si="7"/>
        <v>16</v>
      </c>
      <c r="S9" s="135"/>
      <c r="T9" s="108"/>
      <c r="U9" s="103">
        <f t="shared" si="8"/>
        <v>16</v>
      </c>
    </row>
    <row r="10" spans="1:21" ht="12.75">
      <c r="A10" s="11">
        <v>5</v>
      </c>
      <c r="B10" s="104">
        <f>HRÁČI!B3</f>
        <v>101</v>
      </c>
      <c r="C10" s="105" t="str">
        <f>HRÁČI!C3</f>
        <v>Dobiaš</v>
      </c>
      <c r="D10" s="106" t="str">
        <f>HRÁČI!D3</f>
        <v>Martin</v>
      </c>
      <c r="E10" s="97">
        <v>184</v>
      </c>
      <c r="F10" s="98">
        <v>95</v>
      </c>
      <c r="G10" s="10">
        <f t="shared" si="0"/>
        <v>237.5</v>
      </c>
      <c r="H10" s="9">
        <f t="shared" si="1"/>
        <v>421.5</v>
      </c>
      <c r="I10" s="28">
        <v>11</v>
      </c>
      <c r="J10" s="97">
        <v>-139.5</v>
      </c>
      <c r="K10" s="98">
        <v>51</v>
      </c>
      <c r="L10" s="10">
        <f t="shared" si="2"/>
        <v>127.5</v>
      </c>
      <c r="M10" s="9">
        <f t="shared" si="3"/>
        <v>-12</v>
      </c>
      <c r="N10" s="28">
        <v>5</v>
      </c>
      <c r="O10" s="21">
        <f t="shared" si="4"/>
        <v>44.5</v>
      </c>
      <c r="P10" s="97">
        <f t="shared" si="5"/>
        <v>365</v>
      </c>
      <c r="Q10" s="10">
        <f t="shared" si="6"/>
        <v>409.5</v>
      </c>
      <c r="R10" s="107">
        <f t="shared" si="7"/>
        <v>16</v>
      </c>
      <c r="S10" s="135"/>
      <c r="T10" s="108">
        <v>1</v>
      </c>
      <c r="U10" s="103">
        <f t="shared" si="8"/>
        <v>17</v>
      </c>
    </row>
    <row r="11" spans="1:21" ht="12.75">
      <c r="A11" s="11">
        <v>6</v>
      </c>
      <c r="B11" s="104">
        <f>HRÁČI!B10</f>
        <v>108</v>
      </c>
      <c r="C11" s="105" t="str">
        <f>HRÁČI!C10</f>
        <v>Vavríková</v>
      </c>
      <c r="D11" s="106" t="str">
        <f>HRÁČI!D10</f>
        <v>Lucia</v>
      </c>
      <c r="E11" s="97">
        <v>-24.5</v>
      </c>
      <c r="F11" s="98">
        <v>76</v>
      </c>
      <c r="G11" s="10">
        <f t="shared" si="0"/>
        <v>190</v>
      </c>
      <c r="H11" s="9">
        <f t="shared" si="1"/>
        <v>165.5</v>
      </c>
      <c r="I11" s="28">
        <v>9</v>
      </c>
      <c r="J11" s="97">
        <v>149.5</v>
      </c>
      <c r="K11" s="98">
        <v>20</v>
      </c>
      <c r="L11" s="10">
        <f t="shared" si="2"/>
        <v>50</v>
      </c>
      <c r="M11" s="9">
        <f t="shared" si="3"/>
        <v>199.5</v>
      </c>
      <c r="N11" s="28">
        <v>7</v>
      </c>
      <c r="O11" s="21">
        <f t="shared" si="4"/>
        <v>125</v>
      </c>
      <c r="P11" s="97">
        <f t="shared" si="5"/>
        <v>240</v>
      </c>
      <c r="Q11" s="10">
        <f t="shared" si="6"/>
        <v>365</v>
      </c>
      <c r="R11" s="107">
        <f t="shared" si="7"/>
        <v>16</v>
      </c>
      <c r="S11" s="135"/>
      <c r="T11" s="108"/>
      <c r="U11" s="103">
        <f t="shared" si="8"/>
        <v>16</v>
      </c>
    </row>
    <row r="12" spans="1:21" ht="12.75">
      <c r="A12" s="11">
        <v>7</v>
      </c>
      <c r="B12" s="104">
        <f>HRÁČI!B5</f>
        <v>103</v>
      </c>
      <c r="C12" s="105" t="str">
        <f>HRÁČI!C5</f>
        <v>Kazimír </v>
      </c>
      <c r="D12" s="106" t="str">
        <f>HRÁČI!D5</f>
        <v>Jozef</v>
      </c>
      <c r="E12" s="97">
        <v>124</v>
      </c>
      <c r="F12" s="98">
        <v>70</v>
      </c>
      <c r="G12" s="10">
        <f t="shared" si="0"/>
        <v>175</v>
      </c>
      <c r="H12" s="9">
        <f t="shared" si="1"/>
        <v>299</v>
      </c>
      <c r="I12" s="28">
        <v>10</v>
      </c>
      <c r="J12" s="97">
        <v>-80.5</v>
      </c>
      <c r="K12" s="98">
        <v>0</v>
      </c>
      <c r="L12" s="10">
        <f t="shared" si="2"/>
        <v>0</v>
      </c>
      <c r="M12" s="9">
        <f t="shared" si="3"/>
        <v>-80.5</v>
      </c>
      <c r="N12" s="28">
        <v>4</v>
      </c>
      <c r="O12" s="21">
        <f t="shared" si="4"/>
        <v>43.5</v>
      </c>
      <c r="P12" s="97">
        <f t="shared" si="5"/>
        <v>175</v>
      </c>
      <c r="Q12" s="10">
        <f t="shared" si="6"/>
        <v>218.5</v>
      </c>
      <c r="R12" s="107">
        <f t="shared" si="7"/>
        <v>14</v>
      </c>
      <c r="S12" s="135"/>
      <c r="T12" s="108"/>
      <c r="U12" s="103">
        <f t="shared" si="8"/>
        <v>14</v>
      </c>
    </row>
    <row r="13" spans="1:21" ht="12.75">
      <c r="A13" s="11">
        <v>8</v>
      </c>
      <c r="B13" s="104">
        <f>HRÁČI!B22</f>
        <v>120</v>
      </c>
      <c r="C13" s="105" t="str">
        <f>HRÁČI!C22</f>
        <v>Urban</v>
      </c>
      <c r="D13" s="106" t="str">
        <f>HRÁČI!D22</f>
        <v>Daniel</v>
      </c>
      <c r="E13" s="97">
        <v>92</v>
      </c>
      <c r="F13" s="98">
        <v>8</v>
      </c>
      <c r="G13" s="10">
        <f t="shared" si="0"/>
        <v>20</v>
      </c>
      <c r="H13" s="9">
        <f t="shared" si="1"/>
        <v>112</v>
      </c>
      <c r="I13" s="28">
        <v>8</v>
      </c>
      <c r="J13" s="97">
        <v>-110</v>
      </c>
      <c r="K13" s="98">
        <v>59</v>
      </c>
      <c r="L13" s="10">
        <f t="shared" si="2"/>
        <v>147.5</v>
      </c>
      <c r="M13" s="9">
        <f t="shared" si="3"/>
        <v>37.5</v>
      </c>
      <c r="N13" s="28">
        <v>6</v>
      </c>
      <c r="O13" s="21">
        <f t="shared" si="4"/>
        <v>-18</v>
      </c>
      <c r="P13" s="97">
        <f t="shared" si="5"/>
        <v>167.5</v>
      </c>
      <c r="Q13" s="10">
        <f t="shared" si="6"/>
        <v>149.5</v>
      </c>
      <c r="R13" s="107">
        <f t="shared" si="7"/>
        <v>14</v>
      </c>
      <c r="S13" s="135"/>
      <c r="T13" s="108"/>
      <c r="U13" s="103">
        <f t="shared" si="8"/>
        <v>14</v>
      </c>
    </row>
    <row r="14" spans="1:21" ht="12.75">
      <c r="A14" s="11">
        <v>9</v>
      </c>
      <c r="B14" s="104">
        <f>HRÁČI!B14</f>
        <v>112</v>
      </c>
      <c r="C14" s="105" t="str">
        <f>HRÁČI!C14</f>
        <v>Buch</v>
      </c>
      <c r="D14" s="106" t="str">
        <f>HRÁČI!D14</f>
        <v>Peter</v>
      </c>
      <c r="E14" s="97">
        <v>-132.5</v>
      </c>
      <c r="F14" s="98">
        <v>1</v>
      </c>
      <c r="G14" s="10">
        <f t="shared" si="0"/>
        <v>2.5</v>
      </c>
      <c r="H14" s="9">
        <f t="shared" si="1"/>
        <v>-130</v>
      </c>
      <c r="I14" s="28">
        <v>2</v>
      </c>
      <c r="J14" s="97">
        <v>260</v>
      </c>
      <c r="K14" s="98">
        <v>20</v>
      </c>
      <c r="L14" s="10">
        <f t="shared" si="2"/>
        <v>50</v>
      </c>
      <c r="M14" s="9">
        <f t="shared" si="3"/>
        <v>310</v>
      </c>
      <c r="N14" s="28">
        <v>9</v>
      </c>
      <c r="O14" s="21">
        <f t="shared" si="4"/>
        <v>127.5</v>
      </c>
      <c r="P14" s="97">
        <f t="shared" si="5"/>
        <v>52.5</v>
      </c>
      <c r="Q14" s="10">
        <f t="shared" si="6"/>
        <v>180</v>
      </c>
      <c r="R14" s="107">
        <f t="shared" si="7"/>
        <v>11</v>
      </c>
      <c r="S14" s="135"/>
      <c r="T14" s="108"/>
      <c r="U14" s="103">
        <f t="shared" si="8"/>
        <v>11</v>
      </c>
    </row>
    <row r="15" spans="1:21" ht="12.75">
      <c r="A15" s="11">
        <v>10</v>
      </c>
      <c r="B15" s="104">
        <f>HRÁČI!B8</f>
        <v>106</v>
      </c>
      <c r="C15" s="105" t="str">
        <f>HRÁČI!C8</f>
        <v>Bisák </v>
      </c>
      <c r="D15" s="106" t="str">
        <f>HRÁČI!D8</f>
        <v>Viliam</v>
      </c>
      <c r="E15" s="97">
        <v>-18</v>
      </c>
      <c r="F15" s="98">
        <v>23</v>
      </c>
      <c r="G15" s="10">
        <f t="shared" si="0"/>
        <v>57.5</v>
      </c>
      <c r="H15" s="9">
        <f t="shared" si="1"/>
        <v>39.5</v>
      </c>
      <c r="I15" s="28">
        <v>6</v>
      </c>
      <c r="J15" s="97">
        <v>-230</v>
      </c>
      <c r="K15" s="98">
        <v>0</v>
      </c>
      <c r="L15" s="10">
        <f t="shared" si="2"/>
        <v>0</v>
      </c>
      <c r="M15" s="9">
        <f t="shared" si="3"/>
        <v>-230</v>
      </c>
      <c r="N15" s="28">
        <v>2</v>
      </c>
      <c r="O15" s="21">
        <f t="shared" si="4"/>
        <v>-248</v>
      </c>
      <c r="P15" s="97">
        <f t="shared" si="5"/>
        <v>57.5</v>
      </c>
      <c r="Q15" s="10">
        <f t="shared" si="6"/>
        <v>-190.5</v>
      </c>
      <c r="R15" s="107">
        <f t="shared" si="7"/>
        <v>8</v>
      </c>
      <c r="S15" s="135"/>
      <c r="T15" s="108"/>
      <c r="U15" s="103">
        <f t="shared" si="8"/>
        <v>8</v>
      </c>
    </row>
    <row r="16" spans="1:21" ht="12.75">
      <c r="A16" s="11">
        <v>11</v>
      </c>
      <c r="B16" s="104">
        <f>HRÁČI!B18</f>
        <v>116</v>
      </c>
      <c r="C16" s="105" t="str">
        <f>HRÁČI!C18</f>
        <v>Učník</v>
      </c>
      <c r="D16" s="106" t="str">
        <f>HRÁČI!D18</f>
        <v>Stanislav</v>
      </c>
      <c r="E16" s="97">
        <v>-46</v>
      </c>
      <c r="F16" s="98">
        <v>8</v>
      </c>
      <c r="G16" s="10">
        <f t="shared" si="0"/>
        <v>20</v>
      </c>
      <c r="H16" s="9">
        <f t="shared" si="1"/>
        <v>-26</v>
      </c>
      <c r="I16" s="28">
        <v>3</v>
      </c>
      <c r="J16" s="97">
        <v>-220.5</v>
      </c>
      <c r="K16" s="98">
        <v>10</v>
      </c>
      <c r="L16" s="10">
        <f t="shared" si="2"/>
        <v>25</v>
      </c>
      <c r="M16" s="9">
        <f t="shared" si="3"/>
        <v>-195.5</v>
      </c>
      <c r="N16" s="28">
        <v>3</v>
      </c>
      <c r="O16" s="21">
        <f t="shared" si="4"/>
        <v>-266.5</v>
      </c>
      <c r="P16" s="97">
        <f t="shared" si="5"/>
        <v>45</v>
      </c>
      <c r="Q16" s="10">
        <f t="shared" si="6"/>
        <v>-221.5</v>
      </c>
      <c r="R16" s="107">
        <f t="shared" si="7"/>
        <v>6</v>
      </c>
      <c r="S16" s="135"/>
      <c r="T16" s="108"/>
      <c r="U16" s="103">
        <f t="shared" si="8"/>
        <v>6</v>
      </c>
    </row>
    <row r="17" spans="1:21" ht="12.75">
      <c r="A17" s="11">
        <v>12</v>
      </c>
      <c r="B17" s="104">
        <f>HRÁČI!B4</f>
        <v>102</v>
      </c>
      <c r="C17" s="105" t="str">
        <f>HRÁČI!C4</f>
        <v>Leskovský  </v>
      </c>
      <c r="D17" s="106" t="str">
        <f>HRÁČI!D4</f>
        <v>Roman</v>
      </c>
      <c r="E17" s="97">
        <v>-495</v>
      </c>
      <c r="F17" s="98">
        <v>33</v>
      </c>
      <c r="G17" s="10">
        <f t="shared" si="0"/>
        <v>82.5</v>
      </c>
      <c r="H17" s="9">
        <f t="shared" si="1"/>
        <v>-412.5</v>
      </c>
      <c r="I17" s="28">
        <v>1</v>
      </c>
      <c r="J17" s="97">
        <v>-500.5</v>
      </c>
      <c r="K17" s="98">
        <v>48</v>
      </c>
      <c r="L17" s="10">
        <f t="shared" si="2"/>
        <v>120</v>
      </c>
      <c r="M17" s="9">
        <f t="shared" si="3"/>
        <v>-380.5</v>
      </c>
      <c r="N17" s="28">
        <v>1</v>
      </c>
      <c r="O17" s="21">
        <f t="shared" si="4"/>
        <v>-995.5</v>
      </c>
      <c r="P17" s="97">
        <f t="shared" si="5"/>
        <v>202.5</v>
      </c>
      <c r="Q17" s="10">
        <f t="shared" si="6"/>
        <v>-793</v>
      </c>
      <c r="R17" s="107">
        <f t="shared" si="7"/>
        <v>2</v>
      </c>
      <c r="S17" s="135"/>
      <c r="T17" s="108"/>
      <c r="U17" s="103">
        <f t="shared" si="8"/>
        <v>2</v>
      </c>
    </row>
    <row r="18" spans="1:21" ht="12.75">
      <c r="A18" s="1"/>
      <c r="E18" s="8">
        <f>SUM(E6:E17)</f>
        <v>0</v>
      </c>
      <c r="F18" s="8"/>
      <c r="G18" s="8">
        <f>SUM(G6:G17)</f>
        <v>1202.5</v>
      </c>
      <c r="H18" s="8"/>
      <c r="I18" s="8"/>
      <c r="J18" s="8">
        <f>SUM(J6:J17)</f>
        <v>0</v>
      </c>
      <c r="K18" s="8"/>
      <c r="L18" s="8">
        <f>SUM(L6:L17)</f>
        <v>1537.5</v>
      </c>
      <c r="M18" s="8"/>
      <c r="N18" s="8"/>
      <c r="O18" s="8">
        <f>SUM(O6:O17)</f>
        <v>0</v>
      </c>
      <c r="P18" s="8">
        <f>SUM(P6:P17)</f>
        <v>2740</v>
      </c>
      <c r="Q18" s="8"/>
      <c r="R18" s="8"/>
      <c r="S18" s="8"/>
      <c r="T18" s="8"/>
      <c r="U18" s="8"/>
    </row>
    <row r="19" spans="1:21" ht="13.5" customHeight="1">
      <c r="A19" s="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S19" s="1"/>
      <c r="T19" s="1"/>
      <c r="U19" s="2"/>
    </row>
    <row r="20" spans="1:21" ht="13.5" customHeight="1">
      <c r="A20" s="57" t="s">
        <v>55</v>
      </c>
      <c r="B20" s="203" t="s">
        <v>97</v>
      </c>
      <c r="C20" s="204"/>
      <c r="D20" s="204"/>
      <c r="E20" s="204"/>
      <c r="F20" s="204"/>
      <c r="H20" s="217" t="s">
        <v>56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1" ht="13.5" customHeight="1">
      <c r="A21" s="58" t="s">
        <v>58</v>
      </c>
      <c r="B21" s="56" t="s">
        <v>178</v>
      </c>
      <c r="C21" s="56"/>
      <c r="D21" s="56"/>
      <c r="E21" s="56"/>
      <c r="F21" s="56"/>
      <c r="H21" s="55" t="s">
        <v>35</v>
      </c>
      <c r="I21" s="216" t="s">
        <v>68</v>
      </c>
      <c r="J21" s="216"/>
      <c r="K21" s="213" t="s">
        <v>57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</row>
    <row r="22" spans="1:21" ht="13.5" customHeight="1">
      <c r="A22" s="59" t="s">
        <v>59</v>
      </c>
      <c r="B22" s="52" t="s">
        <v>179</v>
      </c>
      <c r="C22" s="52"/>
      <c r="D22" s="52"/>
      <c r="E22" s="52"/>
      <c r="F22" s="52"/>
      <c r="H22" s="53">
        <v>60</v>
      </c>
      <c r="I22" s="202" t="s">
        <v>176</v>
      </c>
      <c r="J22" s="202"/>
      <c r="K22" s="200" t="s">
        <v>185</v>
      </c>
      <c r="L22" s="200"/>
      <c r="M22" s="200"/>
      <c r="N22" s="200"/>
      <c r="O22" s="200"/>
      <c r="P22" s="200"/>
      <c r="Q22" s="200"/>
      <c r="R22" s="200"/>
      <c r="S22" s="200"/>
      <c r="T22" s="200"/>
      <c r="U22" s="200"/>
    </row>
    <row r="23" spans="1:21" ht="13.5" customHeight="1">
      <c r="A23" s="58" t="s">
        <v>60</v>
      </c>
      <c r="B23" s="56" t="s">
        <v>183</v>
      </c>
      <c r="C23" s="56"/>
      <c r="D23" s="56"/>
      <c r="E23" s="56"/>
      <c r="F23" s="56"/>
      <c r="H23" s="54">
        <v>52</v>
      </c>
      <c r="I23" s="199" t="s">
        <v>180</v>
      </c>
      <c r="J23" s="199"/>
      <c r="K23" s="201" t="s">
        <v>181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3.5" customHeight="1">
      <c r="A24" s="59" t="s">
        <v>61</v>
      </c>
      <c r="B24" s="52"/>
      <c r="C24" s="52"/>
      <c r="D24" s="52"/>
      <c r="E24" s="52"/>
      <c r="F24" s="52"/>
      <c r="H24" s="53">
        <v>50</v>
      </c>
      <c r="I24" s="202" t="s">
        <v>101</v>
      </c>
      <c r="J24" s="202"/>
      <c r="K24" s="200" t="s">
        <v>182</v>
      </c>
      <c r="L24" s="200"/>
      <c r="M24" s="200"/>
      <c r="N24" s="200"/>
      <c r="O24" s="200"/>
      <c r="P24" s="200"/>
      <c r="Q24" s="200"/>
      <c r="R24" s="200"/>
      <c r="S24" s="200"/>
      <c r="T24" s="200"/>
      <c r="U24" s="200"/>
    </row>
    <row r="25" spans="1:21" ht="13.5" customHeight="1">
      <c r="A25" s="2"/>
      <c r="H25" s="54">
        <v>52</v>
      </c>
      <c r="I25" s="199" t="s">
        <v>167</v>
      </c>
      <c r="J25" s="199"/>
      <c r="K25" s="201" t="s">
        <v>181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3.5" customHeight="1">
      <c r="A26" s="57" t="s">
        <v>55</v>
      </c>
      <c r="B26" s="203" t="s">
        <v>98</v>
      </c>
      <c r="C26" s="204"/>
      <c r="D26" s="204"/>
      <c r="E26" s="204"/>
      <c r="F26" s="204"/>
      <c r="H26" s="53">
        <v>74</v>
      </c>
      <c r="I26" s="202" t="s">
        <v>176</v>
      </c>
      <c r="J26" s="202"/>
      <c r="K26" s="200" t="s">
        <v>184</v>
      </c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1:21" ht="13.5" customHeight="1">
      <c r="A27" s="58" t="s">
        <v>58</v>
      </c>
      <c r="B27" s="56" t="s">
        <v>186</v>
      </c>
      <c r="C27" s="56"/>
      <c r="D27" s="56"/>
      <c r="E27" s="56"/>
      <c r="F27" s="56"/>
      <c r="H27" s="54">
        <v>60</v>
      </c>
      <c r="I27" s="199" t="s">
        <v>132</v>
      </c>
      <c r="J27" s="199"/>
      <c r="K27" s="218" t="s">
        <v>185</v>
      </c>
      <c r="L27" s="218"/>
      <c r="M27" s="218"/>
      <c r="N27" s="218"/>
      <c r="O27" s="218"/>
      <c r="P27" s="218"/>
      <c r="Q27" s="218"/>
      <c r="R27" s="218"/>
      <c r="S27" s="218"/>
      <c r="T27" s="218"/>
      <c r="U27" s="218"/>
    </row>
    <row r="28" spans="1:21" ht="13.5" customHeight="1">
      <c r="A28" s="59" t="s">
        <v>59</v>
      </c>
      <c r="B28" s="52" t="s">
        <v>187</v>
      </c>
      <c r="C28" s="52"/>
      <c r="D28" s="52"/>
      <c r="E28" s="52"/>
      <c r="F28" s="52"/>
      <c r="H28" s="53"/>
      <c r="I28" s="202"/>
      <c r="J28" s="202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</row>
    <row r="29" spans="1:21" ht="13.5" customHeight="1">
      <c r="A29" s="58" t="s">
        <v>60</v>
      </c>
      <c r="B29" s="56" t="s">
        <v>188</v>
      </c>
      <c r="C29" s="56"/>
      <c r="D29" s="56"/>
      <c r="E29" s="56"/>
      <c r="F29" s="56"/>
      <c r="H29" s="54"/>
      <c r="I29" s="199"/>
      <c r="J29" s="199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3.5" customHeight="1">
      <c r="A30" s="59" t="s">
        <v>61</v>
      </c>
      <c r="B30" s="52"/>
      <c r="C30" s="52"/>
      <c r="D30" s="52"/>
      <c r="E30" s="52"/>
      <c r="F30" s="52"/>
      <c r="H30" s="53"/>
      <c r="I30" s="202"/>
      <c r="J30" s="202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</row>
    <row r="31" spans="1:21" ht="12.75">
      <c r="A31" s="1"/>
      <c r="B31" s="2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27">
    <mergeCell ref="I29:J29"/>
    <mergeCell ref="K29:U29"/>
    <mergeCell ref="K25:U25"/>
    <mergeCell ref="I26:J26"/>
    <mergeCell ref="K26:U26"/>
    <mergeCell ref="I27:J27"/>
    <mergeCell ref="K27:U27"/>
    <mergeCell ref="I30:J30"/>
    <mergeCell ref="K30:U30"/>
    <mergeCell ref="B26:F26"/>
    <mergeCell ref="I23:J23"/>
    <mergeCell ref="K23:U23"/>
    <mergeCell ref="I24:J24"/>
    <mergeCell ref="K24:U24"/>
    <mergeCell ref="I25:J25"/>
    <mergeCell ref="I28:J28"/>
    <mergeCell ref="K28:U28"/>
    <mergeCell ref="E2:U2"/>
    <mergeCell ref="I22:J22"/>
    <mergeCell ref="K22:U22"/>
    <mergeCell ref="E4:I4"/>
    <mergeCell ref="J4:N4"/>
    <mergeCell ref="O4:R4"/>
    <mergeCell ref="B20:F20"/>
    <mergeCell ref="H20:U20"/>
    <mergeCell ref="I21:J21"/>
    <mergeCell ref="K21:U21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X53"/>
  <sheetViews>
    <sheetView showGridLines="0" zoomScale="85" zoomScaleNormal="85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94">
        <v>39548</v>
      </c>
      <c r="D4" s="27" t="s">
        <v>19</v>
      </c>
      <c r="E4" s="205" t="s">
        <v>74</v>
      </c>
      <c r="F4" s="206"/>
      <c r="G4" s="206"/>
      <c r="H4" s="206"/>
      <c r="I4" s="206"/>
      <c r="J4" s="207" t="s">
        <v>75</v>
      </c>
      <c r="K4" s="208"/>
      <c r="L4" s="208"/>
      <c r="M4" s="208"/>
      <c r="N4" s="209"/>
      <c r="O4" s="215" t="s">
        <v>27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10</v>
      </c>
      <c r="B6" s="94">
        <f>HRÁČI!B3</f>
        <v>101</v>
      </c>
      <c r="C6" s="95" t="str">
        <f>HRÁČI!C3</f>
        <v>Dobiaš</v>
      </c>
      <c r="D6" s="96" t="str">
        <f>HRÁČI!D3</f>
        <v>Martin</v>
      </c>
      <c r="E6" s="97">
        <v>-125</v>
      </c>
      <c r="F6" s="98">
        <v>43</v>
      </c>
      <c r="G6" s="99">
        <f aca="true" t="shared" si="0" ref="G6:G35">F6*2.5</f>
        <v>107.5</v>
      </c>
      <c r="H6" s="13">
        <f aca="true" t="shared" si="1" ref="H6:H35">E6+G6</f>
        <v>-17.5</v>
      </c>
      <c r="I6" s="28">
        <v>4</v>
      </c>
      <c r="J6" s="97">
        <v>-357</v>
      </c>
      <c r="K6" s="98">
        <v>68</v>
      </c>
      <c r="L6" s="10">
        <f aca="true" t="shared" si="2" ref="L6:L35">K6*2.5</f>
        <v>170</v>
      </c>
      <c r="M6" s="13">
        <f aca="true" t="shared" si="3" ref="M6:M35">J6+L6</f>
        <v>-187</v>
      </c>
      <c r="N6" s="28">
        <v>3</v>
      </c>
      <c r="O6" s="20">
        <f aca="true" t="shared" si="4" ref="O6:O35">E6+J6</f>
        <v>-482</v>
      </c>
      <c r="P6" s="100">
        <f aca="true" t="shared" si="5" ref="P6:P35">G6+L6</f>
        <v>277.5</v>
      </c>
      <c r="Q6" s="99">
        <f aca="true" t="shared" si="6" ref="Q6:Q35">H6+M6</f>
        <v>-204.5</v>
      </c>
      <c r="R6" s="101">
        <f aca="true" t="shared" si="7" ref="R6:R35">I6+N6</f>
        <v>7</v>
      </c>
      <c r="S6" s="134"/>
      <c r="T6" s="102"/>
      <c r="U6" s="103">
        <f aca="true" t="shared" si="8" ref="U6:U35">R6+S6+T6</f>
        <v>7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147</v>
      </c>
      <c r="F7" s="98">
        <v>36</v>
      </c>
      <c r="G7" s="10">
        <f t="shared" si="0"/>
        <v>90</v>
      </c>
      <c r="H7" s="9">
        <f t="shared" si="1"/>
        <v>237</v>
      </c>
      <c r="I7" s="28">
        <v>7</v>
      </c>
      <c r="J7" s="97">
        <v>368.5</v>
      </c>
      <c r="K7" s="98">
        <v>36</v>
      </c>
      <c r="L7" s="10">
        <f t="shared" si="2"/>
        <v>90</v>
      </c>
      <c r="M7" s="9">
        <f t="shared" si="3"/>
        <v>458.5</v>
      </c>
      <c r="N7" s="28">
        <v>10</v>
      </c>
      <c r="O7" s="21">
        <f t="shared" si="4"/>
        <v>515.5</v>
      </c>
      <c r="P7" s="97">
        <f t="shared" si="5"/>
        <v>180</v>
      </c>
      <c r="Q7" s="10">
        <f t="shared" si="6"/>
        <v>695.5</v>
      </c>
      <c r="R7" s="107">
        <f t="shared" si="7"/>
        <v>17</v>
      </c>
      <c r="S7" s="135">
        <v>2</v>
      </c>
      <c r="T7" s="108">
        <v>2</v>
      </c>
      <c r="U7" s="103">
        <f t="shared" si="8"/>
        <v>21</v>
      </c>
    </row>
    <row r="8" spans="1:21" ht="12.75">
      <c r="A8" s="11">
        <v>4</v>
      </c>
      <c r="B8" s="104">
        <f>HRÁČI!B5</f>
        <v>103</v>
      </c>
      <c r="C8" s="105" t="str">
        <f>HRÁČI!C5</f>
        <v>Kazimír </v>
      </c>
      <c r="D8" s="106" t="str">
        <f>HRÁČI!D5</f>
        <v>Jozef</v>
      </c>
      <c r="E8" s="97">
        <v>358</v>
      </c>
      <c r="F8" s="98">
        <v>44</v>
      </c>
      <c r="G8" s="10">
        <f t="shared" si="0"/>
        <v>110</v>
      </c>
      <c r="H8" s="9">
        <f t="shared" si="1"/>
        <v>468</v>
      </c>
      <c r="I8" s="28">
        <v>9</v>
      </c>
      <c r="J8" s="97">
        <v>-150.5</v>
      </c>
      <c r="K8" s="98">
        <v>14</v>
      </c>
      <c r="L8" s="10">
        <f t="shared" si="2"/>
        <v>35</v>
      </c>
      <c r="M8" s="9">
        <f t="shared" si="3"/>
        <v>-115.5</v>
      </c>
      <c r="N8" s="28">
        <v>4</v>
      </c>
      <c r="O8" s="21">
        <f t="shared" si="4"/>
        <v>207.5</v>
      </c>
      <c r="P8" s="97">
        <f t="shared" si="5"/>
        <v>145</v>
      </c>
      <c r="Q8" s="10">
        <f t="shared" si="6"/>
        <v>352.5</v>
      </c>
      <c r="R8" s="107">
        <f t="shared" si="7"/>
        <v>13</v>
      </c>
      <c r="S8" s="135"/>
      <c r="T8" s="108">
        <v>1</v>
      </c>
      <c r="U8" s="103">
        <f t="shared" si="8"/>
        <v>14</v>
      </c>
    </row>
    <row r="9" spans="1:21" ht="12.75">
      <c r="A9" s="11">
        <v>9</v>
      </c>
      <c r="B9" s="104">
        <f>HRÁČI!B6</f>
        <v>104</v>
      </c>
      <c r="C9" s="105" t="str">
        <f>HRÁČI!C6</f>
        <v>Vavrík  </v>
      </c>
      <c r="D9" s="106" t="str">
        <f>HRÁČI!D6</f>
        <v>Roman</v>
      </c>
      <c r="E9" s="97">
        <v>41</v>
      </c>
      <c r="F9" s="98">
        <v>50</v>
      </c>
      <c r="G9" s="10">
        <f t="shared" si="0"/>
        <v>125</v>
      </c>
      <c r="H9" s="9">
        <f t="shared" si="1"/>
        <v>166</v>
      </c>
      <c r="I9" s="28">
        <v>6</v>
      </c>
      <c r="J9" s="97">
        <v>-235</v>
      </c>
      <c r="K9" s="98">
        <v>0</v>
      </c>
      <c r="L9" s="10">
        <f t="shared" si="2"/>
        <v>0</v>
      </c>
      <c r="M9" s="9">
        <f t="shared" si="3"/>
        <v>-235</v>
      </c>
      <c r="N9" s="28">
        <v>2</v>
      </c>
      <c r="O9" s="21">
        <f t="shared" si="4"/>
        <v>-194</v>
      </c>
      <c r="P9" s="97">
        <f t="shared" si="5"/>
        <v>125</v>
      </c>
      <c r="Q9" s="10">
        <f t="shared" si="6"/>
        <v>-69</v>
      </c>
      <c r="R9" s="107">
        <f t="shared" si="7"/>
        <v>8</v>
      </c>
      <c r="S9" s="135"/>
      <c r="T9" s="108"/>
      <c r="U9" s="103">
        <f t="shared" si="8"/>
        <v>8</v>
      </c>
    </row>
    <row r="10" spans="1:21" ht="12.75">
      <c r="A10" s="11">
        <v>12</v>
      </c>
      <c r="B10" s="104">
        <f>HRÁČI!B7</f>
        <v>105</v>
      </c>
      <c r="C10" s="105" t="str">
        <f>HRÁČI!C7</f>
        <v>Vavrík  </v>
      </c>
      <c r="D10" s="106" t="str">
        <f>HRÁČI!D7</f>
        <v>Ivan</v>
      </c>
      <c r="E10" s="97">
        <v>0</v>
      </c>
      <c r="F10" s="98">
        <v>0</v>
      </c>
      <c r="G10" s="10">
        <f t="shared" si="0"/>
        <v>0</v>
      </c>
      <c r="H10" s="9">
        <f t="shared" si="1"/>
        <v>0</v>
      </c>
      <c r="I10" s="28"/>
      <c r="J10" s="97">
        <v>0</v>
      </c>
      <c r="K10" s="98">
        <v>0</v>
      </c>
      <c r="L10" s="10">
        <f t="shared" si="2"/>
        <v>0</v>
      </c>
      <c r="M10" s="9">
        <f t="shared" si="3"/>
        <v>0</v>
      </c>
      <c r="N10" s="28"/>
      <c r="O10" s="21">
        <f t="shared" si="4"/>
        <v>0</v>
      </c>
      <c r="P10" s="97">
        <f t="shared" si="5"/>
        <v>0</v>
      </c>
      <c r="Q10" s="10">
        <f t="shared" si="6"/>
        <v>0</v>
      </c>
      <c r="R10" s="107">
        <f t="shared" si="7"/>
        <v>0</v>
      </c>
      <c r="S10" s="135"/>
      <c r="T10" s="108"/>
      <c r="U10" s="103">
        <f t="shared" si="8"/>
        <v>0</v>
      </c>
    </row>
    <row r="11" spans="1:21" ht="12.75">
      <c r="A11" s="11">
        <v>5</v>
      </c>
      <c r="B11" s="104">
        <f>HRÁČI!B8</f>
        <v>106</v>
      </c>
      <c r="C11" s="105" t="str">
        <f>HRÁČI!C8</f>
        <v>Bisák </v>
      </c>
      <c r="D11" s="106" t="str">
        <f>HRÁČI!D8</f>
        <v>Viliam</v>
      </c>
      <c r="E11" s="97">
        <v>-14</v>
      </c>
      <c r="F11" s="98">
        <v>20</v>
      </c>
      <c r="G11" s="10">
        <f t="shared" si="0"/>
        <v>50</v>
      </c>
      <c r="H11" s="9">
        <f t="shared" si="1"/>
        <v>36</v>
      </c>
      <c r="I11" s="28">
        <v>5</v>
      </c>
      <c r="J11" s="97">
        <v>223.5</v>
      </c>
      <c r="K11" s="98">
        <v>4</v>
      </c>
      <c r="L11" s="10">
        <f t="shared" si="2"/>
        <v>10</v>
      </c>
      <c r="M11" s="9">
        <f t="shared" si="3"/>
        <v>233.5</v>
      </c>
      <c r="N11" s="28">
        <v>8</v>
      </c>
      <c r="O11" s="21">
        <f t="shared" si="4"/>
        <v>209.5</v>
      </c>
      <c r="P11" s="97">
        <f t="shared" si="5"/>
        <v>60</v>
      </c>
      <c r="Q11" s="10">
        <f t="shared" si="6"/>
        <v>269.5</v>
      </c>
      <c r="R11" s="107">
        <f t="shared" si="7"/>
        <v>13</v>
      </c>
      <c r="S11" s="135"/>
      <c r="T11" s="108"/>
      <c r="U11" s="103">
        <f t="shared" si="8"/>
        <v>13</v>
      </c>
    </row>
    <row r="12" spans="1:21" ht="12.75">
      <c r="A12" s="11">
        <v>8</v>
      </c>
      <c r="B12" s="104">
        <f>HRÁČI!B9</f>
        <v>107</v>
      </c>
      <c r="C12" s="105" t="str">
        <f>HRÁČI!C9</f>
        <v>Hegyi </v>
      </c>
      <c r="D12" s="106" t="str">
        <f>HRÁČI!D9</f>
        <v>Juraj</v>
      </c>
      <c r="E12" s="97">
        <v>-344</v>
      </c>
      <c r="F12" s="98">
        <v>36</v>
      </c>
      <c r="G12" s="10">
        <f t="shared" si="0"/>
        <v>90</v>
      </c>
      <c r="H12" s="9">
        <f t="shared" si="1"/>
        <v>-254</v>
      </c>
      <c r="I12" s="28">
        <v>3</v>
      </c>
      <c r="J12" s="97">
        <v>-66</v>
      </c>
      <c r="K12" s="98">
        <v>27</v>
      </c>
      <c r="L12" s="10">
        <f t="shared" si="2"/>
        <v>67.5</v>
      </c>
      <c r="M12" s="9">
        <f t="shared" si="3"/>
        <v>1.5</v>
      </c>
      <c r="N12" s="28">
        <v>6</v>
      </c>
      <c r="O12" s="21">
        <f t="shared" si="4"/>
        <v>-410</v>
      </c>
      <c r="P12" s="97">
        <f t="shared" si="5"/>
        <v>157.5</v>
      </c>
      <c r="Q12" s="10">
        <f t="shared" si="6"/>
        <v>-252.5</v>
      </c>
      <c r="R12" s="107">
        <f t="shared" si="7"/>
        <v>9</v>
      </c>
      <c r="S12" s="135"/>
      <c r="T12" s="108"/>
      <c r="U12" s="103">
        <f t="shared" si="8"/>
        <v>9</v>
      </c>
    </row>
    <row r="13" spans="1:21" ht="12.75">
      <c r="A13" s="11">
        <v>13</v>
      </c>
      <c r="B13" s="104">
        <f>HRÁČI!B10</f>
        <v>108</v>
      </c>
      <c r="C13" s="105" t="str">
        <f>HRÁČI!C10</f>
        <v>Vavríková</v>
      </c>
      <c r="D13" s="106" t="str">
        <f>HRÁČI!D10</f>
        <v>Lucia</v>
      </c>
      <c r="E13" s="97">
        <v>0</v>
      </c>
      <c r="F13" s="98">
        <v>0</v>
      </c>
      <c r="G13" s="10">
        <f t="shared" si="0"/>
        <v>0</v>
      </c>
      <c r="H13" s="9">
        <f t="shared" si="1"/>
        <v>0</v>
      </c>
      <c r="I13" s="28"/>
      <c r="J13" s="97">
        <v>0</v>
      </c>
      <c r="K13" s="98">
        <v>0</v>
      </c>
      <c r="L13" s="10">
        <f t="shared" si="2"/>
        <v>0</v>
      </c>
      <c r="M13" s="9">
        <f t="shared" si="3"/>
        <v>0</v>
      </c>
      <c r="N13" s="28"/>
      <c r="O13" s="21">
        <f t="shared" si="4"/>
        <v>0</v>
      </c>
      <c r="P13" s="97">
        <f t="shared" si="5"/>
        <v>0</v>
      </c>
      <c r="Q13" s="10">
        <f t="shared" si="6"/>
        <v>0</v>
      </c>
      <c r="R13" s="107">
        <f t="shared" si="7"/>
        <v>0</v>
      </c>
      <c r="S13" s="135"/>
      <c r="T13" s="108"/>
      <c r="U13" s="103">
        <f t="shared" si="8"/>
        <v>0</v>
      </c>
    </row>
    <row r="14" spans="1:21" ht="12.75">
      <c r="A14" s="11">
        <v>14</v>
      </c>
      <c r="B14" s="104">
        <f>HRÁČI!B11</f>
        <v>109</v>
      </c>
      <c r="C14" s="105" t="str">
        <f>HRÁČI!C11</f>
        <v>Andraščíková  </v>
      </c>
      <c r="D14" s="106" t="str">
        <f>HRÁČI!D11</f>
        <v>Beáta</v>
      </c>
      <c r="E14" s="97">
        <v>0</v>
      </c>
      <c r="F14" s="98">
        <v>0</v>
      </c>
      <c r="G14" s="10">
        <f t="shared" si="0"/>
        <v>0</v>
      </c>
      <c r="H14" s="9">
        <f t="shared" si="1"/>
        <v>0</v>
      </c>
      <c r="I14" s="28"/>
      <c r="J14" s="97">
        <v>0</v>
      </c>
      <c r="K14" s="98">
        <v>0</v>
      </c>
      <c r="L14" s="10">
        <f t="shared" si="2"/>
        <v>0</v>
      </c>
      <c r="M14" s="9">
        <f t="shared" si="3"/>
        <v>0</v>
      </c>
      <c r="N14" s="28"/>
      <c r="O14" s="21">
        <f t="shared" si="4"/>
        <v>0</v>
      </c>
      <c r="P14" s="97">
        <f t="shared" si="5"/>
        <v>0</v>
      </c>
      <c r="Q14" s="10">
        <f t="shared" si="6"/>
        <v>0</v>
      </c>
      <c r="R14" s="107">
        <f t="shared" si="7"/>
        <v>0</v>
      </c>
      <c r="S14" s="135"/>
      <c r="T14" s="108"/>
      <c r="U14" s="103">
        <f t="shared" si="8"/>
        <v>0</v>
      </c>
    </row>
    <row r="15" spans="1:21" ht="12.75">
      <c r="A15" s="11">
        <v>15</v>
      </c>
      <c r="B15" s="104">
        <f>HRÁČI!B12</f>
        <v>110</v>
      </c>
      <c r="C15" s="105" t="str">
        <f>HRÁČI!C12</f>
        <v>Andraščík</v>
      </c>
      <c r="D15" s="106" t="str">
        <f>HRÁČI!D12</f>
        <v>Michal</v>
      </c>
      <c r="E15" s="97">
        <v>0</v>
      </c>
      <c r="F15" s="98">
        <v>0</v>
      </c>
      <c r="G15" s="10">
        <f t="shared" si="0"/>
        <v>0</v>
      </c>
      <c r="H15" s="9">
        <f t="shared" si="1"/>
        <v>0</v>
      </c>
      <c r="I15" s="28"/>
      <c r="J15" s="97">
        <v>0</v>
      </c>
      <c r="K15" s="98">
        <v>0</v>
      </c>
      <c r="L15" s="10">
        <f t="shared" si="2"/>
        <v>0</v>
      </c>
      <c r="M15" s="9">
        <f t="shared" si="3"/>
        <v>0</v>
      </c>
      <c r="N15" s="28"/>
      <c r="O15" s="21">
        <f t="shared" si="4"/>
        <v>0</v>
      </c>
      <c r="P15" s="97">
        <f t="shared" si="5"/>
        <v>0</v>
      </c>
      <c r="Q15" s="10">
        <f t="shared" si="6"/>
        <v>0</v>
      </c>
      <c r="R15" s="107">
        <f t="shared" si="7"/>
        <v>0</v>
      </c>
      <c r="S15" s="135"/>
      <c r="T15" s="108"/>
      <c r="U15" s="103">
        <f t="shared" si="8"/>
        <v>0</v>
      </c>
    </row>
    <row r="16" spans="1:21" ht="12.75">
      <c r="A16" s="11">
        <v>16</v>
      </c>
      <c r="B16" s="104">
        <f>HRÁČI!B13</f>
        <v>111</v>
      </c>
      <c r="C16" s="105" t="str">
        <f>HRÁČI!C13</f>
        <v>Andraščíková  </v>
      </c>
      <c r="D16" s="106" t="str">
        <f>HRÁČI!D13</f>
        <v>Katarína</v>
      </c>
      <c r="E16" s="97">
        <v>0</v>
      </c>
      <c r="F16" s="98">
        <v>0</v>
      </c>
      <c r="G16" s="10">
        <f t="shared" si="0"/>
        <v>0</v>
      </c>
      <c r="H16" s="9">
        <f t="shared" si="1"/>
        <v>0</v>
      </c>
      <c r="I16" s="28"/>
      <c r="J16" s="97">
        <v>0</v>
      </c>
      <c r="K16" s="98">
        <v>0</v>
      </c>
      <c r="L16" s="10">
        <f t="shared" si="2"/>
        <v>0</v>
      </c>
      <c r="M16" s="9">
        <f t="shared" si="3"/>
        <v>0</v>
      </c>
      <c r="N16" s="28"/>
      <c r="O16" s="21">
        <f t="shared" si="4"/>
        <v>0</v>
      </c>
      <c r="P16" s="97">
        <f t="shared" si="5"/>
        <v>0</v>
      </c>
      <c r="Q16" s="10">
        <f t="shared" si="6"/>
        <v>0</v>
      </c>
      <c r="R16" s="107">
        <f t="shared" si="7"/>
        <v>0</v>
      </c>
      <c r="S16" s="135"/>
      <c r="T16" s="108"/>
      <c r="U16" s="103">
        <f t="shared" si="8"/>
        <v>0</v>
      </c>
    </row>
    <row r="17" spans="1:21" ht="12.75">
      <c r="A17" s="11">
        <v>17</v>
      </c>
      <c r="B17" s="104">
        <f>HRÁČI!B14</f>
        <v>112</v>
      </c>
      <c r="C17" s="105" t="str">
        <f>HRÁČI!C14</f>
        <v>Buch</v>
      </c>
      <c r="D17" s="106" t="str">
        <f>HRÁČI!D14</f>
        <v>Peter</v>
      </c>
      <c r="E17" s="97">
        <v>0</v>
      </c>
      <c r="F17" s="98">
        <v>0</v>
      </c>
      <c r="G17" s="10">
        <f t="shared" si="0"/>
        <v>0</v>
      </c>
      <c r="H17" s="9">
        <f t="shared" si="1"/>
        <v>0</v>
      </c>
      <c r="I17" s="28"/>
      <c r="J17" s="97">
        <v>0</v>
      </c>
      <c r="K17" s="98">
        <v>0</v>
      </c>
      <c r="L17" s="10">
        <f t="shared" si="2"/>
        <v>0</v>
      </c>
      <c r="M17" s="9">
        <f t="shared" si="3"/>
        <v>0</v>
      </c>
      <c r="N17" s="28"/>
      <c r="O17" s="21">
        <f t="shared" si="4"/>
        <v>0</v>
      </c>
      <c r="P17" s="97">
        <f t="shared" si="5"/>
        <v>0</v>
      </c>
      <c r="Q17" s="10">
        <f t="shared" si="6"/>
        <v>0</v>
      </c>
      <c r="R17" s="107">
        <f t="shared" si="7"/>
        <v>0</v>
      </c>
      <c r="S17" s="135"/>
      <c r="T17" s="108"/>
      <c r="U17" s="103">
        <f t="shared" si="8"/>
        <v>0</v>
      </c>
    </row>
    <row r="18" spans="1:21" ht="12.75">
      <c r="A18" s="11">
        <v>6</v>
      </c>
      <c r="B18" s="104">
        <f>HRÁČI!B15</f>
        <v>113</v>
      </c>
      <c r="C18" s="105" t="str">
        <f>HRÁČI!C15</f>
        <v>Danics</v>
      </c>
      <c r="D18" s="106" t="str">
        <f>HRÁČI!D15</f>
        <v>Erich</v>
      </c>
      <c r="E18" s="97">
        <v>408</v>
      </c>
      <c r="F18" s="98">
        <v>25</v>
      </c>
      <c r="G18" s="10">
        <f t="shared" si="0"/>
        <v>62.5</v>
      </c>
      <c r="H18" s="9">
        <f t="shared" si="1"/>
        <v>470.5</v>
      </c>
      <c r="I18" s="28">
        <v>10</v>
      </c>
      <c r="J18" s="97">
        <v>-463.5</v>
      </c>
      <c r="K18" s="98">
        <v>28</v>
      </c>
      <c r="L18" s="10">
        <f t="shared" si="2"/>
        <v>70</v>
      </c>
      <c r="M18" s="9">
        <f t="shared" si="3"/>
        <v>-393.5</v>
      </c>
      <c r="N18" s="28">
        <v>1</v>
      </c>
      <c r="O18" s="21">
        <f t="shared" si="4"/>
        <v>-55.5</v>
      </c>
      <c r="P18" s="97">
        <f t="shared" si="5"/>
        <v>132.5</v>
      </c>
      <c r="Q18" s="10">
        <f t="shared" si="6"/>
        <v>77</v>
      </c>
      <c r="R18" s="107">
        <f t="shared" si="7"/>
        <v>11</v>
      </c>
      <c r="S18" s="135"/>
      <c r="T18" s="108"/>
      <c r="U18" s="103">
        <f t="shared" si="8"/>
        <v>11</v>
      </c>
    </row>
    <row r="19" spans="1:21" ht="12.75">
      <c r="A19" s="11">
        <v>11</v>
      </c>
      <c r="B19" s="104">
        <f>HRÁČI!B16</f>
        <v>114</v>
      </c>
      <c r="C19" s="105" t="str">
        <f>HRÁČI!C16</f>
        <v>Pecov</v>
      </c>
      <c r="D19" s="106" t="str">
        <f>HRÁČI!D16</f>
        <v>Ivan</v>
      </c>
      <c r="E19" s="97">
        <v>-532.5</v>
      </c>
      <c r="F19" s="98">
        <v>0</v>
      </c>
      <c r="G19" s="10">
        <f t="shared" si="0"/>
        <v>0</v>
      </c>
      <c r="H19" s="9">
        <f t="shared" si="1"/>
        <v>-532.5</v>
      </c>
      <c r="I19" s="28">
        <v>1</v>
      </c>
      <c r="J19" s="97">
        <v>-101</v>
      </c>
      <c r="K19" s="98">
        <v>32</v>
      </c>
      <c r="L19" s="10">
        <f t="shared" si="2"/>
        <v>80</v>
      </c>
      <c r="M19" s="9">
        <f t="shared" si="3"/>
        <v>-21</v>
      </c>
      <c r="N19" s="28">
        <v>5</v>
      </c>
      <c r="O19" s="21">
        <f t="shared" si="4"/>
        <v>-633.5</v>
      </c>
      <c r="P19" s="97">
        <f t="shared" si="5"/>
        <v>80</v>
      </c>
      <c r="Q19" s="10">
        <f t="shared" si="6"/>
        <v>-553.5</v>
      </c>
      <c r="R19" s="107">
        <f t="shared" si="7"/>
        <v>6</v>
      </c>
      <c r="S19" s="135"/>
      <c r="T19" s="108"/>
      <c r="U19" s="103">
        <f t="shared" si="8"/>
        <v>6</v>
      </c>
    </row>
    <row r="20" spans="1:21" ht="12.75">
      <c r="A20" s="11">
        <v>18</v>
      </c>
      <c r="B20" s="104">
        <f>HRÁČI!B17</f>
        <v>115</v>
      </c>
      <c r="C20" s="105" t="str">
        <f>HRÁČI!C17</f>
        <v>Rigo</v>
      </c>
      <c r="D20" s="106" t="str">
        <f>HRÁČI!D17</f>
        <v>Ľudovít</v>
      </c>
      <c r="E20" s="97">
        <v>0</v>
      </c>
      <c r="F20" s="98">
        <v>0</v>
      </c>
      <c r="G20" s="10">
        <f t="shared" si="0"/>
        <v>0</v>
      </c>
      <c r="H20" s="9">
        <f t="shared" si="1"/>
        <v>0</v>
      </c>
      <c r="I20" s="28"/>
      <c r="J20" s="97">
        <v>0</v>
      </c>
      <c r="K20" s="98">
        <v>0</v>
      </c>
      <c r="L20" s="10">
        <f t="shared" si="2"/>
        <v>0</v>
      </c>
      <c r="M20" s="9">
        <f t="shared" si="3"/>
        <v>0</v>
      </c>
      <c r="N20" s="28"/>
      <c r="O20" s="21">
        <f t="shared" si="4"/>
        <v>0</v>
      </c>
      <c r="P20" s="97">
        <f t="shared" si="5"/>
        <v>0</v>
      </c>
      <c r="Q20" s="10">
        <f t="shared" si="6"/>
        <v>0</v>
      </c>
      <c r="R20" s="107">
        <f t="shared" si="7"/>
        <v>0</v>
      </c>
      <c r="S20" s="135"/>
      <c r="T20" s="108"/>
      <c r="U20" s="103">
        <f t="shared" si="8"/>
        <v>0</v>
      </c>
    </row>
    <row r="21" spans="1:21" ht="12.75">
      <c r="A21" s="11">
        <v>3</v>
      </c>
      <c r="B21" s="104">
        <f>HRÁČI!B18</f>
        <v>116</v>
      </c>
      <c r="C21" s="105" t="str">
        <f>HRÁČI!C18</f>
        <v>Učník</v>
      </c>
      <c r="D21" s="106" t="str">
        <f>HRÁČI!D18</f>
        <v>Stanislav</v>
      </c>
      <c r="E21" s="97">
        <v>249.5</v>
      </c>
      <c r="F21" s="98">
        <v>34</v>
      </c>
      <c r="G21" s="10">
        <f t="shared" si="0"/>
        <v>85</v>
      </c>
      <c r="H21" s="9">
        <f t="shared" si="1"/>
        <v>334.5</v>
      </c>
      <c r="I21" s="28">
        <v>8</v>
      </c>
      <c r="J21" s="97">
        <v>150.5</v>
      </c>
      <c r="K21" s="98">
        <v>0</v>
      </c>
      <c r="L21" s="10">
        <f t="shared" si="2"/>
        <v>0</v>
      </c>
      <c r="M21" s="9">
        <f t="shared" si="3"/>
        <v>150.5</v>
      </c>
      <c r="N21" s="28">
        <v>7</v>
      </c>
      <c r="O21" s="21">
        <f t="shared" si="4"/>
        <v>400</v>
      </c>
      <c r="P21" s="97">
        <f t="shared" si="5"/>
        <v>85</v>
      </c>
      <c r="Q21" s="10">
        <f t="shared" si="6"/>
        <v>485</v>
      </c>
      <c r="R21" s="107">
        <f t="shared" si="7"/>
        <v>15</v>
      </c>
      <c r="S21" s="135">
        <v>1</v>
      </c>
      <c r="T21" s="108"/>
      <c r="U21" s="103">
        <f t="shared" si="8"/>
        <v>16</v>
      </c>
    </row>
    <row r="22" spans="1:21" ht="12.75">
      <c r="A22" s="11">
        <v>19</v>
      </c>
      <c r="B22" s="104">
        <f>HRÁČI!B19</f>
        <v>117</v>
      </c>
      <c r="C22" s="105" t="str">
        <f>HRÁČI!C19</f>
        <v>Vlčko</v>
      </c>
      <c r="D22" s="106" t="str">
        <f>HRÁČI!D19</f>
        <v>Miroslav</v>
      </c>
      <c r="E22" s="97">
        <v>0</v>
      </c>
      <c r="F22" s="98">
        <v>0</v>
      </c>
      <c r="G22" s="10">
        <f t="shared" si="0"/>
        <v>0</v>
      </c>
      <c r="H22" s="9">
        <f t="shared" si="1"/>
        <v>0</v>
      </c>
      <c r="I22" s="28"/>
      <c r="J22" s="97">
        <v>0</v>
      </c>
      <c r="K22" s="98">
        <v>0</v>
      </c>
      <c r="L22" s="10">
        <f t="shared" si="2"/>
        <v>0</v>
      </c>
      <c r="M22" s="9">
        <f t="shared" si="3"/>
        <v>0</v>
      </c>
      <c r="N22" s="28"/>
      <c r="O22" s="21">
        <f t="shared" si="4"/>
        <v>0</v>
      </c>
      <c r="P22" s="97">
        <f t="shared" si="5"/>
        <v>0</v>
      </c>
      <c r="Q22" s="10">
        <f t="shared" si="6"/>
        <v>0</v>
      </c>
      <c r="R22" s="107">
        <f t="shared" si="7"/>
        <v>0</v>
      </c>
      <c r="S22" s="135"/>
      <c r="T22" s="108"/>
      <c r="U22" s="103">
        <f t="shared" si="8"/>
        <v>0</v>
      </c>
    </row>
    <row r="23" spans="1:21" ht="12.75">
      <c r="A23" s="11">
        <v>20</v>
      </c>
      <c r="B23" s="104">
        <f>HRÁČI!B20</f>
        <v>118</v>
      </c>
      <c r="C23" s="105" t="str">
        <f>HRÁČI!C20</f>
        <v>Stadtrucker </v>
      </c>
      <c r="D23" s="106" t="str">
        <f>HRÁČI!D20</f>
        <v>Fedor</v>
      </c>
      <c r="E23" s="97">
        <v>0</v>
      </c>
      <c r="F23" s="98">
        <v>0</v>
      </c>
      <c r="G23" s="10">
        <f t="shared" si="0"/>
        <v>0</v>
      </c>
      <c r="H23" s="9">
        <f t="shared" si="1"/>
        <v>0</v>
      </c>
      <c r="I23" s="28"/>
      <c r="J23" s="97">
        <v>0</v>
      </c>
      <c r="K23" s="98">
        <v>0</v>
      </c>
      <c r="L23" s="10">
        <f t="shared" si="2"/>
        <v>0</v>
      </c>
      <c r="M23" s="9">
        <f t="shared" si="3"/>
        <v>0</v>
      </c>
      <c r="N23" s="28"/>
      <c r="O23" s="21">
        <f t="shared" si="4"/>
        <v>0</v>
      </c>
      <c r="P23" s="97">
        <f t="shared" si="5"/>
        <v>0</v>
      </c>
      <c r="Q23" s="10">
        <f t="shared" si="6"/>
        <v>0</v>
      </c>
      <c r="R23" s="107">
        <f t="shared" si="7"/>
        <v>0</v>
      </c>
      <c r="S23" s="135"/>
      <c r="T23" s="108"/>
      <c r="U23" s="103">
        <f t="shared" si="8"/>
        <v>0</v>
      </c>
    </row>
    <row r="24" spans="1:21" ht="12.75">
      <c r="A24" s="11">
        <v>1</v>
      </c>
      <c r="B24" s="104">
        <f>HRÁČI!B21</f>
        <v>119</v>
      </c>
      <c r="C24" s="105" t="str">
        <f>HRÁČI!C21</f>
        <v>Češek</v>
      </c>
      <c r="D24" s="106" t="str">
        <f>HRÁČI!D21</f>
        <v>Ján</v>
      </c>
      <c r="E24" s="97">
        <v>215</v>
      </c>
      <c r="F24" s="98">
        <v>108</v>
      </c>
      <c r="G24" s="10">
        <f t="shared" si="0"/>
        <v>270</v>
      </c>
      <c r="H24" s="9">
        <f t="shared" si="1"/>
        <v>485</v>
      </c>
      <c r="I24" s="28">
        <v>11</v>
      </c>
      <c r="J24" s="97">
        <v>463.5</v>
      </c>
      <c r="K24" s="98">
        <v>30</v>
      </c>
      <c r="L24" s="10">
        <f t="shared" si="2"/>
        <v>75</v>
      </c>
      <c r="M24" s="9">
        <f t="shared" si="3"/>
        <v>538.5</v>
      </c>
      <c r="N24" s="28">
        <v>11</v>
      </c>
      <c r="O24" s="21">
        <f t="shared" si="4"/>
        <v>678.5</v>
      </c>
      <c r="P24" s="97">
        <f t="shared" si="5"/>
        <v>345</v>
      </c>
      <c r="Q24" s="10">
        <f t="shared" si="6"/>
        <v>1023.5</v>
      </c>
      <c r="R24" s="107">
        <f t="shared" si="7"/>
        <v>22</v>
      </c>
      <c r="S24" s="135">
        <v>3</v>
      </c>
      <c r="T24" s="108">
        <v>3</v>
      </c>
      <c r="U24" s="103">
        <f t="shared" si="8"/>
        <v>28</v>
      </c>
    </row>
    <row r="25" spans="1:21" ht="12.75">
      <c r="A25" s="11">
        <v>21</v>
      </c>
      <c r="B25" s="104">
        <f>HRÁČI!B22</f>
        <v>120</v>
      </c>
      <c r="C25" s="105" t="str">
        <f>HRÁČI!C22</f>
        <v>Urban</v>
      </c>
      <c r="D25" s="106" t="str">
        <f>HRÁČI!D22</f>
        <v>Daniel</v>
      </c>
      <c r="E25" s="97">
        <v>0</v>
      </c>
      <c r="F25" s="98">
        <v>0</v>
      </c>
      <c r="G25" s="10">
        <f t="shared" si="0"/>
        <v>0</v>
      </c>
      <c r="H25" s="9">
        <f t="shared" si="1"/>
        <v>0</v>
      </c>
      <c r="I25" s="28"/>
      <c r="J25" s="97">
        <v>0</v>
      </c>
      <c r="K25" s="98">
        <v>0</v>
      </c>
      <c r="L25" s="10">
        <f t="shared" si="2"/>
        <v>0</v>
      </c>
      <c r="M25" s="9">
        <f t="shared" si="3"/>
        <v>0</v>
      </c>
      <c r="N25" s="28"/>
      <c r="O25" s="21">
        <f t="shared" si="4"/>
        <v>0</v>
      </c>
      <c r="P25" s="97">
        <f t="shared" si="5"/>
        <v>0</v>
      </c>
      <c r="Q25" s="10">
        <f t="shared" si="6"/>
        <v>0</v>
      </c>
      <c r="R25" s="107">
        <f t="shared" si="7"/>
        <v>0</v>
      </c>
      <c r="S25" s="135"/>
      <c r="T25" s="108"/>
      <c r="U25" s="103">
        <f t="shared" si="8"/>
        <v>0</v>
      </c>
    </row>
    <row r="26" spans="1:21" ht="12.75">
      <c r="A26" s="11">
        <v>22</v>
      </c>
      <c r="B26" s="104">
        <f>HRÁČI!B23</f>
        <v>121</v>
      </c>
      <c r="C26" s="105" t="str">
        <f>HRÁČI!C23</f>
        <v>Svätojánsky</v>
      </c>
      <c r="D26" s="106" t="str">
        <f>HRÁČI!D23</f>
        <v>Daniel</v>
      </c>
      <c r="E26" s="97">
        <v>0</v>
      </c>
      <c r="F26" s="98">
        <v>0</v>
      </c>
      <c r="G26" s="10">
        <f t="shared" si="0"/>
        <v>0</v>
      </c>
      <c r="H26" s="9">
        <f t="shared" si="1"/>
        <v>0</v>
      </c>
      <c r="I26" s="28"/>
      <c r="J26" s="97">
        <v>0</v>
      </c>
      <c r="K26" s="98">
        <v>0</v>
      </c>
      <c r="L26" s="10">
        <f t="shared" si="2"/>
        <v>0</v>
      </c>
      <c r="M26" s="9">
        <f t="shared" si="3"/>
        <v>0</v>
      </c>
      <c r="N26" s="28"/>
      <c r="O26" s="21">
        <f t="shared" si="4"/>
        <v>0</v>
      </c>
      <c r="P26" s="97">
        <f t="shared" si="5"/>
        <v>0</v>
      </c>
      <c r="Q26" s="10">
        <f t="shared" si="6"/>
        <v>0</v>
      </c>
      <c r="R26" s="107">
        <f t="shared" si="7"/>
        <v>0</v>
      </c>
      <c r="S26" s="135"/>
      <c r="T26" s="108"/>
      <c r="U26" s="103">
        <f t="shared" si="8"/>
        <v>0</v>
      </c>
    </row>
    <row r="27" spans="1:21" ht="12.75">
      <c r="A27" s="11">
        <v>23</v>
      </c>
      <c r="B27" s="104">
        <f>HRÁČI!B24</f>
        <v>122</v>
      </c>
      <c r="C27" s="105" t="str">
        <f>HRÁČI!C24</f>
        <v>Šereš</v>
      </c>
      <c r="D27" s="106" t="str">
        <f>HRÁČI!D24</f>
        <v>Karol</v>
      </c>
      <c r="E27" s="97">
        <v>0</v>
      </c>
      <c r="F27" s="98">
        <v>0</v>
      </c>
      <c r="G27" s="10">
        <f t="shared" si="0"/>
        <v>0</v>
      </c>
      <c r="H27" s="9">
        <f t="shared" si="1"/>
        <v>0</v>
      </c>
      <c r="I27" s="28"/>
      <c r="J27" s="97">
        <v>0</v>
      </c>
      <c r="K27" s="98">
        <v>0</v>
      </c>
      <c r="L27" s="10">
        <f t="shared" si="2"/>
        <v>0</v>
      </c>
      <c r="M27" s="9">
        <f t="shared" si="3"/>
        <v>0</v>
      </c>
      <c r="N27" s="28"/>
      <c r="O27" s="21">
        <f t="shared" si="4"/>
        <v>0</v>
      </c>
      <c r="P27" s="97">
        <f t="shared" si="5"/>
        <v>0</v>
      </c>
      <c r="Q27" s="10">
        <f t="shared" si="6"/>
        <v>0</v>
      </c>
      <c r="R27" s="107">
        <f t="shared" si="7"/>
        <v>0</v>
      </c>
      <c r="S27" s="135"/>
      <c r="T27" s="108"/>
      <c r="U27" s="103">
        <f t="shared" si="8"/>
        <v>0</v>
      </c>
    </row>
    <row r="28" spans="1:21" ht="12.75">
      <c r="A28" s="11">
        <v>7</v>
      </c>
      <c r="B28" s="104">
        <f>HRÁČI!B25</f>
        <v>123</v>
      </c>
      <c r="C28" s="105" t="str">
        <f>HRÁČI!C25</f>
        <v>Jamečný</v>
      </c>
      <c r="D28" s="106" t="str">
        <f>HRÁČI!D25</f>
        <v>Milan</v>
      </c>
      <c r="E28" s="97">
        <v>-403</v>
      </c>
      <c r="F28" s="98">
        <v>0</v>
      </c>
      <c r="G28" s="10">
        <f t="shared" si="0"/>
        <v>0</v>
      </c>
      <c r="H28" s="9">
        <f t="shared" si="1"/>
        <v>-403</v>
      </c>
      <c r="I28" s="28">
        <v>2</v>
      </c>
      <c r="J28" s="97">
        <v>167</v>
      </c>
      <c r="K28" s="98">
        <v>67</v>
      </c>
      <c r="L28" s="10">
        <f t="shared" si="2"/>
        <v>167.5</v>
      </c>
      <c r="M28" s="9">
        <f t="shared" si="3"/>
        <v>334.5</v>
      </c>
      <c r="N28" s="28">
        <v>9</v>
      </c>
      <c r="O28" s="21">
        <f t="shared" si="4"/>
        <v>-236</v>
      </c>
      <c r="P28" s="97">
        <f t="shared" si="5"/>
        <v>167.5</v>
      </c>
      <c r="Q28" s="10">
        <f t="shared" si="6"/>
        <v>-68.5</v>
      </c>
      <c r="R28" s="107">
        <f t="shared" si="7"/>
        <v>11</v>
      </c>
      <c r="S28" s="135"/>
      <c r="T28" s="108"/>
      <c r="U28" s="103">
        <f t="shared" si="8"/>
        <v>11</v>
      </c>
    </row>
    <row r="29" spans="1:21" ht="12.75">
      <c r="A29" s="11">
        <v>24</v>
      </c>
      <c r="B29" s="104">
        <f>HRÁČI!B26</f>
        <v>224</v>
      </c>
      <c r="C29" s="105" t="str">
        <f>HRÁČI!C26</f>
        <v>Biely</v>
      </c>
      <c r="D29" s="106" t="str">
        <f>HRÁČI!D26</f>
        <v>Peter</v>
      </c>
      <c r="E29" s="97">
        <v>0</v>
      </c>
      <c r="F29" s="98">
        <v>0</v>
      </c>
      <c r="G29" s="10">
        <f t="shared" si="0"/>
        <v>0</v>
      </c>
      <c r="H29" s="9">
        <f t="shared" si="1"/>
        <v>0</v>
      </c>
      <c r="I29" s="28"/>
      <c r="J29" s="97">
        <v>0</v>
      </c>
      <c r="K29" s="98">
        <v>0</v>
      </c>
      <c r="L29" s="10">
        <f t="shared" si="2"/>
        <v>0</v>
      </c>
      <c r="M29" s="9">
        <f t="shared" si="3"/>
        <v>0</v>
      </c>
      <c r="N29" s="28"/>
      <c r="O29" s="21">
        <f t="shared" si="4"/>
        <v>0</v>
      </c>
      <c r="P29" s="97">
        <f t="shared" si="5"/>
        <v>0</v>
      </c>
      <c r="Q29" s="10">
        <f t="shared" si="6"/>
        <v>0</v>
      </c>
      <c r="R29" s="107">
        <f t="shared" si="7"/>
        <v>0</v>
      </c>
      <c r="S29" s="135"/>
      <c r="T29" s="108"/>
      <c r="U29" s="103">
        <f t="shared" si="8"/>
        <v>0</v>
      </c>
    </row>
    <row r="30" spans="1:21" ht="12.75">
      <c r="A30" s="11">
        <v>25</v>
      </c>
      <c r="B30" s="104">
        <f>HRÁČI!B27</f>
        <v>125</v>
      </c>
      <c r="C30" s="105">
        <f>HRÁČI!C27</f>
        <v>0</v>
      </c>
      <c r="D30" s="106">
        <f>HRÁČI!D27</f>
        <v>0</v>
      </c>
      <c r="E30" s="97">
        <v>0</v>
      </c>
      <c r="F30" s="98">
        <v>0</v>
      </c>
      <c r="G30" s="10">
        <f t="shared" si="0"/>
        <v>0</v>
      </c>
      <c r="H30" s="9">
        <f t="shared" si="1"/>
        <v>0</v>
      </c>
      <c r="I30" s="28"/>
      <c r="J30" s="97">
        <v>0</v>
      </c>
      <c r="K30" s="98">
        <v>0</v>
      </c>
      <c r="L30" s="10">
        <f t="shared" si="2"/>
        <v>0</v>
      </c>
      <c r="M30" s="9">
        <f t="shared" si="3"/>
        <v>0</v>
      </c>
      <c r="N30" s="28"/>
      <c r="O30" s="21">
        <f t="shared" si="4"/>
        <v>0</v>
      </c>
      <c r="P30" s="97">
        <f t="shared" si="5"/>
        <v>0</v>
      </c>
      <c r="Q30" s="10">
        <f t="shared" si="6"/>
        <v>0</v>
      </c>
      <c r="R30" s="107">
        <f t="shared" si="7"/>
        <v>0</v>
      </c>
      <c r="S30" s="135"/>
      <c r="T30" s="108"/>
      <c r="U30" s="103">
        <f t="shared" si="8"/>
        <v>0</v>
      </c>
    </row>
    <row r="31" spans="1:21" ht="12.75">
      <c r="A31" s="11">
        <v>26</v>
      </c>
      <c r="B31" s="104">
        <f>HRÁČI!B28</f>
        <v>126</v>
      </c>
      <c r="C31" s="105">
        <f>HRÁČI!C28</f>
        <v>0</v>
      </c>
      <c r="D31" s="106">
        <f>HRÁČI!D28</f>
        <v>0</v>
      </c>
      <c r="E31" s="97">
        <v>0</v>
      </c>
      <c r="F31" s="98">
        <v>0</v>
      </c>
      <c r="G31" s="10">
        <f t="shared" si="0"/>
        <v>0</v>
      </c>
      <c r="H31" s="9">
        <f t="shared" si="1"/>
        <v>0</v>
      </c>
      <c r="I31" s="28"/>
      <c r="J31" s="97">
        <v>0</v>
      </c>
      <c r="K31" s="98">
        <v>0</v>
      </c>
      <c r="L31" s="10">
        <f t="shared" si="2"/>
        <v>0</v>
      </c>
      <c r="M31" s="9">
        <f t="shared" si="3"/>
        <v>0</v>
      </c>
      <c r="N31" s="28"/>
      <c r="O31" s="21">
        <f t="shared" si="4"/>
        <v>0</v>
      </c>
      <c r="P31" s="97">
        <f t="shared" si="5"/>
        <v>0</v>
      </c>
      <c r="Q31" s="10">
        <f t="shared" si="6"/>
        <v>0</v>
      </c>
      <c r="R31" s="107">
        <f t="shared" si="7"/>
        <v>0</v>
      </c>
      <c r="S31" s="135"/>
      <c r="T31" s="108"/>
      <c r="U31" s="103">
        <f t="shared" si="8"/>
        <v>0</v>
      </c>
    </row>
    <row r="32" spans="1:21" ht="12.75">
      <c r="A32" s="11">
        <v>27</v>
      </c>
      <c r="B32" s="104">
        <f>HRÁČI!B29</f>
        <v>127</v>
      </c>
      <c r="C32" s="105">
        <f>HRÁČI!C29</f>
        <v>0</v>
      </c>
      <c r="D32" s="106">
        <f>HRÁČI!D29</f>
        <v>0</v>
      </c>
      <c r="E32" s="97">
        <v>0</v>
      </c>
      <c r="F32" s="98">
        <v>0</v>
      </c>
      <c r="G32" s="10">
        <f t="shared" si="0"/>
        <v>0</v>
      </c>
      <c r="H32" s="9">
        <f t="shared" si="1"/>
        <v>0</v>
      </c>
      <c r="I32" s="28"/>
      <c r="J32" s="97">
        <v>0</v>
      </c>
      <c r="K32" s="98">
        <v>0</v>
      </c>
      <c r="L32" s="10">
        <f t="shared" si="2"/>
        <v>0</v>
      </c>
      <c r="M32" s="9">
        <f t="shared" si="3"/>
        <v>0</v>
      </c>
      <c r="N32" s="28"/>
      <c r="O32" s="21">
        <f t="shared" si="4"/>
        <v>0</v>
      </c>
      <c r="P32" s="97">
        <f t="shared" si="5"/>
        <v>0</v>
      </c>
      <c r="Q32" s="10">
        <f t="shared" si="6"/>
        <v>0</v>
      </c>
      <c r="R32" s="107">
        <f t="shared" si="7"/>
        <v>0</v>
      </c>
      <c r="S32" s="135"/>
      <c r="T32" s="108"/>
      <c r="U32" s="103">
        <f t="shared" si="8"/>
        <v>0</v>
      </c>
    </row>
    <row r="33" spans="1:21" ht="12.75">
      <c r="A33" s="11">
        <v>28</v>
      </c>
      <c r="B33" s="104">
        <f>HRÁČI!B30</f>
        <v>128</v>
      </c>
      <c r="C33" s="105">
        <f>HRÁČI!C30</f>
        <v>0</v>
      </c>
      <c r="D33" s="106">
        <f>HRÁČI!D30</f>
        <v>0</v>
      </c>
      <c r="E33" s="97">
        <v>0</v>
      </c>
      <c r="F33" s="98">
        <v>0</v>
      </c>
      <c r="G33" s="10">
        <f t="shared" si="0"/>
        <v>0</v>
      </c>
      <c r="H33" s="9">
        <f t="shared" si="1"/>
        <v>0</v>
      </c>
      <c r="I33" s="28"/>
      <c r="J33" s="97">
        <v>0</v>
      </c>
      <c r="K33" s="98">
        <v>0</v>
      </c>
      <c r="L33" s="10">
        <f t="shared" si="2"/>
        <v>0</v>
      </c>
      <c r="M33" s="9">
        <f t="shared" si="3"/>
        <v>0</v>
      </c>
      <c r="N33" s="28"/>
      <c r="O33" s="21">
        <f t="shared" si="4"/>
        <v>0</v>
      </c>
      <c r="P33" s="97">
        <f t="shared" si="5"/>
        <v>0</v>
      </c>
      <c r="Q33" s="10">
        <f t="shared" si="6"/>
        <v>0</v>
      </c>
      <c r="R33" s="107">
        <f t="shared" si="7"/>
        <v>0</v>
      </c>
      <c r="S33" s="135"/>
      <c r="T33" s="108"/>
      <c r="U33" s="103">
        <f t="shared" si="8"/>
        <v>0</v>
      </c>
    </row>
    <row r="34" spans="1:21" ht="12.75">
      <c r="A34" s="11">
        <v>29</v>
      </c>
      <c r="B34" s="104">
        <f>HRÁČI!B31</f>
        <v>129</v>
      </c>
      <c r="C34" s="105">
        <f>HRÁČI!C31</f>
        <v>0</v>
      </c>
      <c r="D34" s="106">
        <f>HRÁČI!D31</f>
        <v>0</v>
      </c>
      <c r="E34" s="97">
        <v>0</v>
      </c>
      <c r="F34" s="98">
        <v>0</v>
      </c>
      <c r="G34" s="10">
        <f t="shared" si="0"/>
        <v>0</v>
      </c>
      <c r="H34" s="9">
        <f t="shared" si="1"/>
        <v>0</v>
      </c>
      <c r="I34" s="28"/>
      <c r="J34" s="97">
        <v>0</v>
      </c>
      <c r="K34" s="98">
        <v>0</v>
      </c>
      <c r="L34" s="10">
        <f t="shared" si="2"/>
        <v>0</v>
      </c>
      <c r="M34" s="9">
        <f t="shared" si="3"/>
        <v>0</v>
      </c>
      <c r="N34" s="28"/>
      <c r="O34" s="21">
        <f t="shared" si="4"/>
        <v>0</v>
      </c>
      <c r="P34" s="97">
        <f t="shared" si="5"/>
        <v>0</v>
      </c>
      <c r="Q34" s="10">
        <f t="shared" si="6"/>
        <v>0</v>
      </c>
      <c r="R34" s="107">
        <f t="shared" si="7"/>
        <v>0</v>
      </c>
      <c r="S34" s="135"/>
      <c r="T34" s="108"/>
      <c r="U34" s="103">
        <f t="shared" si="8"/>
        <v>0</v>
      </c>
    </row>
    <row r="35" spans="1:21" ht="12.75">
      <c r="A35" s="11">
        <v>30</v>
      </c>
      <c r="B35" s="104">
        <f>HRÁČI!B32</f>
        <v>130</v>
      </c>
      <c r="C35" s="105">
        <f>HRÁČI!C32</f>
        <v>0</v>
      </c>
      <c r="D35" s="106">
        <f>HRÁČI!D32</f>
        <v>0</v>
      </c>
      <c r="E35" s="97">
        <v>0</v>
      </c>
      <c r="F35" s="98">
        <v>0</v>
      </c>
      <c r="G35" s="10">
        <f t="shared" si="0"/>
        <v>0</v>
      </c>
      <c r="H35" s="9">
        <f t="shared" si="1"/>
        <v>0</v>
      </c>
      <c r="I35" s="28"/>
      <c r="J35" s="97">
        <v>0</v>
      </c>
      <c r="K35" s="98">
        <v>0</v>
      </c>
      <c r="L35" s="10">
        <f t="shared" si="2"/>
        <v>0</v>
      </c>
      <c r="M35" s="9">
        <f t="shared" si="3"/>
        <v>0</v>
      </c>
      <c r="N35" s="28"/>
      <c r="O35" s="21">
        <f t="shared" si="4"/>
        <v>0</v>
      </c>
      <c r="P35" s="97">
        <f t="shared" si="5"/>
        <v>0</v>
      </c>
      <c r="Q35" s="10">
        <f t="shared" si="6"/>
        <v>0</v>
      </c>
      <c r="R35" s="107">
        <f t="shared" si="7"/>
        <v>0</v>
      </c>
      <c r="S35" s="135"/>
      <c r="T35" s="108"/>
      <c r="U35" s="103">
        <f t="shared" si="8"/>
        <v>0</v>
      </c>
    </row>
    <row r="36" spans="1:21" ht="12.75">
      <c r="A36" s="1"/>
      <c r="E36" s="8">
        <f>SUM(E6:E35)</f>
        <v>0</v>
      </c>
      <c r="F36" s="8"/>
      <c r="G36" s="8">
        <f>SUM(G6:G35)</f>
        <v>990</v>
      </c>
      <c r="H36" s="8"/>
      <c r="I36" s="8"/>
      <c r="J36" s="8">
        <f>SUM(J6:J35)</f>
        <v>0</v>
      </c>
      <c r="K36" s="8"/>
      <c r="L36" s="8">
        <f>SUM(L6:L35)</f>
        <v>765</v>
      </c>
      <c r="M36" s="8"/>
      <c r="N36" s="8"/>
      <c r="O36" s="8">
        <f>SUM(O6:O35)</f>
        <v>0</v>
      </c>
      <c r="P36" s="8">
        <f>SUM(P6:P35)</f>
        <v>1755</v>
      </c>
      <c r="Q36" s="8"/>
      <c r="R36" s="8"/>
      <c r="S36" s="8"/>
      <c r="T36" s="8"/>
      <c r="U36" s="8"/>
    </row>
    <row r="37" spans="1:21" ht="13.5" customHeight="1">
      <c r="A37" s="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S37" s="1"/>
      <c r="T37" s="1"/>
      <c r="U37" s="2"/>
    </row>
    <row r="38" spans="1:21" ht="13.5" customHeight="1">
      <c r="A38" s="57" t="s">
        <v>55</v>
      </c>
      <c r="B38" s="203" t="s">
        <v>97</v>
      </c>
      <c r="C38" s="204"/>
      <c r="D38" s="204"/>
      <c r="E38" s="204"/>
      <c r="F38" s="204"/>
      <c r="H38" s="217" t="s">
        <v>56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ht="13.5" customHeight="1">
      <c r="A39" s="58" t="s">
        <v>58</v>
      </c>
      <c r="B39" s="56" t="s">
        <v>195</v>
      </c>
      <c r="C39" s="56"/>
      <c r="D39" s="56"/>
      <c r="E39" s="56"/>
      <c r="F39" s="56"/>
      <c r="H39" s="55" t="s">
        <v>35</v>
      </c>
      <c r="I39" s="216" t="s">
        <v>68</v>
      </c>
      <c r="J39" s="216"/>
      <c r="K39" s="213" t="s">
        <v>57</v>
      </c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3" ht="13.5" customHeight="1">
      <c r="A40" s="59" t="s">
        <v>59</v>
      </c>
      <c r="B40" s="52" t="s">
        <v>196</v>
      </c>
      <c r="C40" s="52"/>
      <c r="D40" s="52"/>
      <c r="E40" s="52"/>
      <c r="F40" s="52"/>
      <c r="H40" s="53">
        <v>60</v>
      </c>
      <c r="I40" s="202" t="s">
        <v>163</v>
      </c>
      <c r="J40" s="202"/>
      <c r="K40" s="200" t="s">
        <v>185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138"/>
      <c r="W40" s="137"/>
    </row>
    <row r="41" spans="1:23" ht="13.5" customHeight="1">
      <c r="A41" s="58" t="s">
        <v>60</v>
      </c>
      <c r="B41" s="56" t="s">
        <v>197</v>
      </c>
      <c r="C41" s="56"/>
      <c r="D41" s="56"/>
      <c r="E41" s="56"/>
      <c r="F41" s="56"/>
      <c r="H41" s="54">
        <v>60</v>
      </c>
      <c r="I41" s="199" t="s">
        <v>99</v>
      </c>
      <c r="J41" s="199"/>
      <c r="K41" s="201" t="s">
        <v>185</v>
      </c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139"/>
      <c r="W41" s="137"/>
    </row>
    <row r="42" spans="1:23" ht="13.5" customHeight="1">
      <c r="A42" s="59" t="s">
        <v>61</v>
      </c>
      <c r="B42" s="52"/>
      <c r="C42" s="52"/>
      <c r="D42" s="52"/>
      <c r="E42" s="52"/>
      <c r="F42" s="52"/>
      <c r="H42" s="53">
        <v>60</v>
      </c>
      <c r="I42" s="202" t="s">
        <v>193</v>
      </c>
      <c r="J42" s="202"/>
      <c r="K42" s="200" t="s">
        <v>185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138"/>
      <c r="W42" s="137"/>
    </row>
    <row r="43" spans="1:23" ht="13.5" customHeight="1">
      <c r="A43" s="2"/>
      <c r="H43" s="54"/>
      <c r="I43" s="199"/>
      <c r="J43" s="199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139"/>
      <c r="W43" s="137"/>
    </row>
    <row r="44" spans="1:23" ht="13.5" customHeight="1">
      <c r="A44" s="57" t="s">
        <v>55</v>
      </c>
      <c r="B44" s="203" t="s">
        <v>98</v>
      </c>
      <c r="C44" s="204"/>
      <c r="D44" s="204"/>
      <c r="E44" s="204"/>
      <c r="F44" s="204"/>
      <c r="H44" s="53"/>
      <c r="I44" s="202"/>
      <c r="J44" s="202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138"/>
      <c r="W44" s="137"/>
    </row>
    <row r="45" spans="1:23" ht="13.5" customHeight="1">
      <c r="A45" s="58" t="s">
        <v>58</v>
      </c>
      <c r="B45" s="56" t="s">
        <v>199</v>
      </c>
      <c r="C45" s="56"/>
      <c r="D45" s="56"/>
      <c r="E45" s="56"/>
      <c r="F45" s="56"/>
      <c r="H45" s="54"/>
      <c r="I45" s="199"/>
      <c r="J45" s="199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137"/>
      <c r="W45" s="137"/>
    </row>
    <row r="46" spans="1:23" ht="13.5" customHeight="1">
      <c r="A46" s="59" t="s">
        <v>59</v>
      </c>
      <c r="B46" s="52" t="s">
        <v>200</v>
      </c>
      <c r="C46" s="52"/>
      <c r="D46" s="52"/>
      <c r="E46" s="52"/>
      <c r="F46" s="52"/>
      <c r="H46" s="53"/>
      <c r="I46" s="202"/>
      <c r="J46" s="202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137"/>
      <c r="W46" s="137"/>
    </row>
    <row r="47" spans="1:23" ht="13.5" customHeight="1">
      <c r="A47" s="58" t="s">
        <v>60</v>
      </c>
      <c r="B47" s="56" t="s">
        <v>201</v>
      </c>
      <c r="C47" s="56"/>
      <c r="D47" s="56"/>
      <c r="E47" s="56"/>
      <c r="F47" s="56"/>
      <c r="H47" s="54"/>
      <c r="I47" s="199"/>
      <c r="J47" s="199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137"/>
      <c r="W47" s="137"/>
    </row>
    <row r="48" spans="1:23" ht="13.5" customHeight="1">
      <c r="A48" s="59" t="s">
        <v>61</v>
      </c>
      <c r="B48" s="52"/>
      <c r="C48" s="52"/>
      <c r="D48" s="52"/>
      <c r="E48" s="52"/>
      <c r="F48" s="52"/>
      <c r="H48" s="53"/>
      <c r="I48" s="202"/>
      <c r="J48" s="202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137"/>
      <c r="W48" s="137"/>
    </row>
    <row r="49" spans="1:21" ht="12.75">
      <c r="A49" s="1"/>
      <c r="B49" s="2"/>
      <c r="S49" s="1"/>
      <c r="T49" s="1"/>
      <c r="U49" s="1"/>
    </row>
    <row r="50" spans="1:21" ht="12.75">
      <c r="A50" s="1"/>
      <c r="B50" s="2"/>
      <c r="P50" s="1"/>
      <c r="Q50" s="1"/>
      <c r="R50" s="1"/>
      <c r="S50" s="1"/>
      <c r="T50" s="1"/>
      <c r="U50" s="1"/>
    </row>
    <row r="51" spans="1:21" ht="12.75">
      <c r="A51" s="1"/>
      <c r="B51" s="2"/>
      <c r="P51" s="1"/>
      <c r="Q51" s="1"/>
      <c r="R51" s="1"/>
      <c r="S51" s="1"/>
      <c r="T51" s="1"/>
      <c r="U51" s="1"/>
    </row>
    <row r="52" spans="1:21" ht="12.7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27">
    <mergeCell ref="K41:U41"/>
    <mergeCell ref="K40:U40"/>
    <mergeCell ref="E2:U2"/>
    <mergeCell ref="I40:J40"/>
    <mergeCell ref="E4:I4"/>
    <mergeCell ref="J4:N4"/>
    <mergeCell ref="O4:R4"/>
    <mergeCell ref="B38:F38"/>
    <mergeCell ref="H38:U38"/>
    <mergeCell ref="I39:J39"/>
    <mergeCell ref="K39:U39"/>
    <mergeCell ref="I48:J48"/>
    <mergeCell ref="B44:F44"/>
    <mergeCell ref="I41:J41"/>
    <mergeCell ref="I42:J42"/>
    <mergeCell ref="I43:J43"/>
    <mergeCell ref="I46:J46"/>
    <mergeCell ref="I47:J47"/>
    <mergeCell ref="I44:J44"/>
    <mergeCell ref="I45:J45"/>
    <mergeCell ref="K46:U46"/>
    <mergeCell ref="K47:U47"/>
    <mergeCell ref="K48:U48"/>
    <mergeCell ref="K42:U42"/>
    <mergeCell ref="K43:U43"/>
    <mergeCell ref="K44:U44"/>
    <mergeCell ref="K45:U4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1"/>
  <dimension ref="A1:X34"/>
  <sheetViews>
    <sheetView showGridLines="0" zoomScale="85" zoomScaleNormal="85" workbookViewId="0" topLeftCell="A1">
      <selection activeCell="K22" sqref="K22:U2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10" t="s">
        <v>96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7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5"/>
      <c r="B4" s="5"/>
      <c r="C4" s="143" t="s">
        <v>198</v>
      </c>
      <c r="D4" s="27" t="s">
        <v>19</v>
      </c>
      <c r="E4" s="205" t="s">
        <v>74</v>
      </c>
      <c r="F4" s="206"/>
      <c r="G4" s="206"/>
      <c r="H4" s="206"/>
      <c r="I4" s="206"/>
      <c r="J4" s="207" t="s">
        <v>75</v>
      </c>
      <c r="K4" s="208"/>
      <c r="L4" s="208"/>
      <c r="M4" s="208"/>
      <c r="N4" s="209"/>
      <c r="O4" s="215" t="s">
        <v>27</v>
      </c>
      <c r="P4" s="215"/>
      <c r="Q4" s="215"/>
      <c r="R4" s="215"/>
      <c r="S4" s="22" t="s">
        <v>21</v>
      </c>
      <c r="T4" s="22" t="s">
        <v>35</v>
      </c>
      <c r="U4" s="23" t="s">
        <v>1</v>
      </c>
    </row>
    <row r="5" spans="1:21" ht="14.25" thickBot="1">
      <c r="A5" s="14" t="s">
        <v>2</v>
      </c>
      <c r="B5" s="15" t="s">
        <v>3</v>
      </c>
      <c r="C5" s="16" t="s">
        <v>4</v>
      </c>
      <c r="D5" s="17"/>
      <c r="E5" s="89" t="s">
        <v>5</v>
      </c>
      <c r="F5" s="18" t="s">
        <v>6</v>
      </c>
      <c r="G5" s="18" t="s">
        <v>17</v>
      </c>
      <c r="H5" s="19" t="s">
        <v>7</v>
      </c>
      <c r="I5" s="19" t="s">
        <v>8</v>
      </c>
      <c r="J5" s="90" t="s">
        <v>9</v>
      </c>
      <c r="K5" s="90" t="s">
        <v>10</v>
      </c>
      <c r="L5" s="90" t="s">
        <v>18</v>
      </c>
      <c r="M5" s="91" t="s">
        <v>11</v>
      </c>
      <c r="N5" s="91" t="s">
        <v>12</v>
      </c>
      <c r="O5" s="92" t="s">
        <v>13</v>
      </c>
      <c r="P5" s="92" t="s">
        <v>14</v>
      </c>
      <c r="Q5" s="92" t="s">
        <v>15</v>
      </c>
      <c r="R5" s="92" t="s">
        <v>16</v>
      </c>
      <c r="S5" s="93" t="s">
        <v>54</v>
      </c>
      <c r="T5" s="93" t="s">
        <v>54</v>
      </c>
      <c r="U5" s="24" t="s">
        <v>20</v>
      </c>
    </row>
    <row r="6" spans="1:24" ht="12.75">
      <c r="A6" s="12">
        <v>1</v>
      </c>
      <c r="B6" s="94">
        <f>HRÁČI!B21</f>
        <v>119</v>
      </c>
      <c r="C6" s="95" t="str">
        <f>HRÁČI!C21</f>
        <v>Češek</v>
      </c>
      <c r="D6" s="96" t="str">
        <f>HRÁČI!D21</f>
        <v>Ján</v>
      </c>
      <c r="E6" s="97">
        <v>215</v>
      </c>
      <c r="F6" s="98">
        <v>108</v>
      </c>
      <c r="G6" s="99">
        <f aca="true" t="shared" si="0" ref="G6:G16">F6*2.5</f>
        <v>270</v>
      </c>
      <c r="H6" s="13">
        <f aca="true" t="shared" si="1" ref="H6:H16">E6+G6</f>
        <v>485</v>
      </c>
      <c r="I6" s="28">
        <v>11</v>
      </c>
      <c r="J6" s="97">
        <v>463.5</v>
      </c>
      <c r="K6" s="98">
        <v>30</v>
      </c>
      <c r="L6" s="10">
        <f aca="true" t="shared" si="2" ref="L6:L16">K6*2.5</f>
        <v>75</v>
      </c>
      <c r="M6" s="13">
        <f aca="true" t="shared" si="3" ref="M6:M16">J6+L6</f>
        <v>538.5</v>
      </c>
      <c r="N6" s="28">
        <v>11</v>
      </c>
      <c r="O6" s="20">
        <f aca="true" t="shared" si="4" ref="O6:O16">E6+J6</f>
        <v>678.5</v>
      </c>
      <c r="P6" s="100">
        <f aca="true" t="shared" si="5" ref="P6:P16">G6+L6</f>
        <v>345</v>
      </c>
      <c r="Q6" s="99">
        <f aca="true" t="shared" si="6" ref="Q6:Q16">H6+M6</f>
        <v>1023.5</v>
      </c>
      <c r="R6" s="101">
        <f aca="true" t="shared" si="7" ref="R6:R16">I6+N6</f>
        <v>22</v>
      </c>
      <c r="S6" s="134">
        <v>3</v>
      </c>
      <c r="T6" s="102">
        <v>3</v>
      </c>
      <c r="U6" s="103">
        <f aca="true" t="shared" si="8" ref="U6:U16">R6+S6+T6</f>
        <v>28</v>
      </c>
      <c r="X6" s="26"/>
    </row>
    <row r="7" spans="1:21" ht="12.75">
      <c r="A7" s="11">
        <v>2</v>
      </c>
      <c r="B7" s="104">
        <f>HRÁČI!B4</f>
        <v>102</v>
      </c>
      <c r="C7" s="105" t="str">
        <f>HRÁČI!C4</f>
        <v>Leskovský  </v>
      </c>
      <c r="D7" s="106" t="str">
        <f>HRÁČI!D4</f>
        <v>Roman</v>
      </c>
      <c r="E7" s="97">
        <v>147</v>
      </c>
      <c r="F7" s="98">
        <v>36</v>
      </c>
      <c r="G7" s="10">
        <f t="shared" si="0"/>
        <v>90</v>
      </c>
      <c r="H7" s="9">
        <f t="shared" si="1"/>
        <v>237</v>
      </c>
      <c r="I7" s="28">
        <v>7</v>
      </c>
      <c r="J7" s="97">
        <v>368.5</v>
      </c>
      <c r="K7" s="98">
        <v>36</v>
      </c>
      <c r="L7" s="10">
        <f t="shared" si="2"/>
        <v>90</v>
      </c>
      <c r="M7" s="9">
        <f t="shared" si="3"/>
        <v>458.5</v>
      </c>
      <c r="N7" s="28">
        <v>10</v>
      </c>
      <c r="O7" s="21">
        <f t="shared" si="4"/>
        <v>515.5</v>
      </c>
      <c r="P7" s="97">
        <f t="shared" si="5"/>
        <v>180</v>
      </c>
      <c r="Q7" s="10">
        <f t="shared" si="6"/>
        <v>695.5</v>
      </c>
      <c r="R7" s="107">
        <f t="shared" si="7"/>
        <v>17</v>
      </c>
      <c r="S7" s="135">
        <v>2</v>
      </c>
      <c r="T7" s="108">
        <v>2</v>
      </c>
      <c r="U7" s="103">
        <f t="shared" si="8"/>
        <v>21</v>
      </c>
    </row>
    <row r="8" spans="1:21" ht="12.75">
      <c r="A8" s="11">
        <v>3</v>
      </c>
      <c r="B8" s="104">
        <f>HRÁČI!B18</f>
        <v>116</v>
      </c>
      <c r="C8" s="105" t="str">
        <f>HRÁČI!C18</f>
        <v>Učník</v>
      </c>
      <c r="D8" s="106" t="str">
        <f>HRÁČI!D18</f>
        <v>Stanislav</v>
      </c>
      <c r="E8" s="97">
        <v>249.5</v>
      </c>
      <c r="F8" s="98">
        <v>34</v>
      </c>
      <c r="G8" s="10">
        <f t="shared" si="0"/>
        <v>85</v>
      </c>
      <c r="H8" s="9">
        <f t="shared" si="1"/>
        <v>334.5</v>
      </c>
      <c r="I8" s="28">
        <v>8</v>
      </c>
      <c r="J8" s="97">
        <v>150.5</v>
      </c>
      <c r="K8" s="98">
        <v>0</v>
      </c>
      <c r="L8" s="10">
        <f t="shared" si="2"/>
        <v>0</v>
      </c>
      <c r="M8" s="9">
        <f t="shared" si="3"/>
        <v>150.5</v>
      </c>
      <c r="N8" s="28">
        <v>7</v>
      </c>
      <c r="O8" s="21">
        <f t="shared" si="4"/>
        <v>400</v>
      </c>
      <c r="P8" s="97">
        <f t="shared" si="5"/>
        <v>85</v>
      </c>
      <c r="Q8" s="10">
        <f t="shared" si="6"/>
        <v>485</v>
      </c>
      <c r="R8" s="107">
        <f t="shared" si="7"/>
        <v>15</v>
      </c>
      <c r="S8" s="135">
        <v>1</v>
      </c>
      <c r="T8" s="108"/>
      <c r="U8" s="103">
        <f t="shared" si="8"/>
        <v>16</v>
      </c>
    </row>
    <row r="9" spans="1:21" ht="12.75">
      <c r="A9" s="11">
        <v>4</v>
      </c>
      <c r="B9" s="104">
        <f>HRÁČI!B5</f>
        <v>103</v>
      </c>
      <c r="C9" s="105" t="str">
        <f>HRÁČI!C5</f>
        <v>Kazimír </v>
      </c>
      <c r="D9" s="106" t="str">
        <f>HRÁČI!D5</f>
        <v>Jozef</v>
      </c>
      <c r="E9" s="97">
        <v>358</v>
      </c>
      <c r="F9" s="98">
        <v>44</v>
      </c>
      <c r="G9" s="10">
        <f t="shared" si="0"/>
        <v>110</v>
      </c>
      <c r="H9" s="9">
        <f t="shared" si="1"/>
        <v>468</v>
      </c>
      <c r="I9" s="28">
        <v>9</v>
      </c>
      <c r="J9" s="97">
        <v>-150.5</v>
      </c>
      <c r="K9" s="98">
        <v>14</v>
      </c>
      <c r="L9" s="10">
        <f t="shared" si="2"/>
        <v>35</v>
      </c>
      <c r="M9" s="9">
        <f t="shared" si="3"/>
        <v>-115.5</v>
      </c>
      <c r="N9" s="28">
        <v>4</v>
      </c>
      <c r="O9" s="21">
        <f t="shared" si="4"/>
        <v>207.5</v>
      </c>
      <c r="P9" s="97">
        <f t="shared" si="5"/>
        <v>145</v>
      </c>
      <c r="Q9" s="10">
        <f t="shared" si="6"/>
        <v>352.5</v>
      </c>
      <c r="R9" s="107">
        <f t="shared" si="7"/>
        <v>13</v>
      </c>
      <c r="S9" s="135"/>
      <c r="T9" s="108">
        <v>1</v>
      </c>
      <c r="U9" s="103">
        <f t="shared" si="8"/>
        <v>14</v>
      </c>
    </row>
    <row r="10" spans="1:21" ht="12.75">
      <c r="A10" s="11">
        <v>5</v>
      </c>
      <c r="B10" s="104">
        <f>HRÁČI!B8</f>
        <v>106</v>
      </c>
      <c r="C10" s="105" t="str">
        <f>HRÁČI!C8</f>
        <v>Bisák </v>
      </c>
      <c r="D10" s="106" t="str">
        <f>HRÁČI!D8</f>
        <v>Viliam</v>
      </c>
      <c r="E10" s="97">
        <v>-14</v>
      </c>
      <c r="F10" s="98">
        <v>20</v>
      </c>
      <c r="G10" s="10">
        <f t="shared" si="0"/>
        <v>50</v>
      </c>
      <c r="H10" s="9">
        <f t="shared" si="1"/>
        <v>36</v>
      </c>
      <c r="I10" s="28">
        <v>5</v>
      </c>
      <c r="J10" s="97">
        <v>223.5</v>
      </c>
      <c r="K10" s="98">
        <v>4</v>
      </c>
      <c r="L10" s="10">
        <f t="shared" si="2"/>
        <v>10</v>
      </c>
      <c r="M10" s="9">
        <f t="shared" si="3"/>
        <v>233.5</v>
      </c>
      <c r="N10" s="28">
        <v>8</v>
      </c>
      <c r="O10" s="21">
        <f t="shared" si="4"/>
        <v>209.5</v>
      </c>
      <c r="P10" s="97">
        <f t="shared" si="5"/>
        <v>60</v>
      </c>
      <c r="Q10" s="10">
        <f t="shared" si="6"/>
        <v>269.5</v>
      </c>
      <c r="R10" s="107">
        <f t="shared" si="7"/>
        <v>13</v>
      </c>
      <c r="S10" s="135"/>
      <c r="T10" s="108"/>
      <c r="U10" s="103">
        <f t="shared" si="8"/>
        <v>13</v>
      </c>
    </row>
    <row r="11" spans="1:21" ht="12.75">
      <c r="A11" s="11">
        <v>6</v>
      </c>
      <c r="B11" s="104">
        <f>HRÁČI!B15</f>
        <v>113</v>
      </c>
      <c r="C11" s="105" t="str">
        <f>HRÁČI!C15</f>
        <v>Danics</v>
      </c>
      <c r="D11" s="106" t="str">
        <f>HRÁČI!D15</f>
        <v>Erich</v>
      </c>
      <c r="E11" s="97">
        <v>408</v>
      </c>
      <c r="F11" s="98">
        <v>25</v>
      </c>
      <c r="G11" s="10">
        <f t="shared" si="0"/>
        <v>62.5</v>
      </c>
      <c r="H11" s="9">
        <f t="shared" si="1"/>
        <v>470.5</v>
      </c>
      <c r="I11" s="28">
        <v>10</v>
      </c>
      <c r="J11" s="97">
        <v>-463.5</v>
      </c>
      <c r="K11" s="98">
        <v>28</v>
      </c>
      <c r="L11" s="10">
        <f t="shared" si="2"/>
        <v>70</v>
      </c>
      <c r="M11" s="9">
        <f t="shared" si="3"/>
        <v>-393.5</v>
      </c>
      <c r="N11" s="28">
        <v>1</v>
      </c>
      <c r="O11" s="21">
        <f t="shared" si="4"/>
        <v>-55.5</v>
      </c>
      <c r="P11" s="97">
        <f t="shared" si="5"/>
        <v>132.5</v>
      </c>
      <c r="Q11" s="10">
        <f t="shared" si="6"/>
        <v>77</v>
      </c>
      <c r="R11" s="107">
        <f t="shared" si="7"/>
        <v>11</v>
      </c>
      <c r="S11" s="135"/>
      <c r="T11" s="108"/>
      <c r="U11" s="103">
        <f t="shared" si="8"/>
        <v>11</v>
      </c>
    </row>
    <row r="12" spans="1:21" ht="12.75">
      <c r="A12" s="11">
        <v>7</v>
      </c>
      <c r="B12" s="104">
        <f>HRÁČI!B25</f>
        <v>123</v>
      </c>
      <c r="C12" s="105" t="str">
        <f>HRÁČI!C25</f>
        <v>Jamečný</v>
      </c>
      <c r="D12" s="106" t="str">
        <f>HRÁČI!D25</f>
        <v>Milan</v>
      </c>
      <c r="E12" s="97">
        <v>-403</v>
      </c>
      <c r="F12" s="98">
        <v>0</v>
      </c>
      <c r="G12" s="10">
        <f t="shared" si="0"/>
        <v>0</v>
      </c>
      <c r="H12" s="9">
        <f t="shared" si="1"/>
        <v>-403</v>
      </c>
      <c r="I12" s="28">
        <v>2</v>
      </c>
      <c r="J12" s="97">
        <v>167</v>
      </c>
      <c r="K12" s="98">
        <v>67</v>
      </c>
      <c r="L12" s="10">
        <f t="shared" si="2"/>
        <v>167.5</v>
      </c>
      <c r="M12" s="9">
        <f t="shared" si="3"/>
        <v>334.5</v>
      </c>
      <c r="N12" s="28">
        <v>9</v>
      </c>
      <c r="O12" s="21">
        <f t="shared" si="4"/>
        <v>-236</v>
      </c>
      <c r="P12" s="97">
        <f t="shared" si="5"/>
        <v>167.5</v>
      </c>
      <c r="Q12" s="10">
        <f t="shared" si="6"/>
        <v>-68.5</v>
      </c>
      <c r="R12" s="107">
        <f t="shared" si="7"/>
        <v>11</v>
      </c>
      <c r="S12" s="135"/>
      <c r="T12" s="108"/>
      <c r="U12" s="103">
        <f t="shared" si="8"/>
        <v>11</v>
      </c>
    </row>
    <row r="13" spans="1:21" ht="12.75">
      <c r="A13" s="11">
        <v>8</v>
      </c>
      <c r="B13" s="104">
        <f>HRÁČI!B9</f>
        <v>107</v>
      </c>
      <c r="C13" s="105" t="str">
        <f>HRÁČI!C9</f>
        <v>Hegyi </v>
      </c>
      <c r="D13" s="106" t="str">
        <f>HRÁČI!D9</f>
        <v>Juraj</v>
      </c>
      <c r="E13" s="97">
        <v>-344</v>
      </c>
      <c r="F13" s="98">
        <v>36</v>
      </c>
      <c r="G13" s="10">
        <f t="shared" si="0"/>
        <v>90</v>
      </c>
      <c r="H13" s="9">
        <f t="shared" si="1"/>
        <v>-254</v>
      </c>
      <c r="I13" s="28">
        <v>3</v>
      </c>
      <c r="J13" s="97">
        <v>-66</v>
      </c>
      <c r="K13" s="98">
        <v>27</v>
      </c>
      <c r="L13" s="10">
        <f t="shared" si="2"/>
        <v>67.5</v>
      </c>
      <c r="M13" s="9">
        <f t="shared" si="3"/>
        <v>1.5</v>
      </c>
      <c r="N13" s="28">
        <v>6</v>
      </c>
      <c r="O13" s="21">
        <f t="shared" si="4"/>
        <v>-410</v>
      </c>
      <c r="P13" s="97">
        <f t="shared" si="5"/>
        <v>157.5</v>
      </c>
      <c r="Q13" s="10">
        <f t="shared" si="6"/>
        <v>-252.5</v>
      </c>
      <c r="R13" s="107">
        <f t="shared" si="7"/>
        <v>9</v>
      </c>
      <c r="S13" s="135"/>
      <c r="T13" s="108"/>
      <c r="U13" s="103">
        <f t="shared" si="8"/>
        <v>9</v>
      </c>
    </row>
    <row r="14" spans="1:21" ht="12.75">
      <c r="A14" s="11">
        <v>9</v>
      </c>
      <c r="B14" s="104">
        <f>HRÁČI!B6</f>
        <v>104</v>
      </c>
      <c r="C14" s="105" t="str">
        <f>HRÁČI!C6</f>
        <v>Vavrík  </v>
      </c>
      <c r="D14" s="106" t="str">
        <f>HRÁČI!D6</f>
        <v>Roman</v>
      </c>
      <c r="E14" s="97">
        <v>41</v>
      </c>
      <c r="F14" s="98">
        <v>50</v>
      </c>
      <c r="G14" s="10">
        <f t="shared" si="0"/>
        <v>125</v>
      </c>
      <c r="H14" s="9">
        <f t="shared" si="1"/>
        <v>166</v>
      </c>
      <c r="I14" s="28">
        <v>6</v>
      </c>
      <c r="J14" s="97">
        <v>-235</v>
      </c>
      <c r="K14" s="98">
        <v>0</v>
      </c>
      <c r="L14" s="10">
        <f t="shared" si="2"/>
        <v>0</v>
      </c>
      <c r="M14" s="9">
        <f t="shared" si="3"/>
        <v>-235</v>
      </c>
      <c r="N14" s="28">
        <v>2</v>
      </c>
      <c r="O14" s="21">
        <f t="shared" si="4"/>
        <v>-194</v>
      </c>
      <c r="P14" s="97">
        <f t="shared" si="5"/>
        <v>125</v>
      </c>
      <c r="Q14" s="10">
        <f t="shared" si="6"/>
        <v>-69</v>
      </c>
      <c r="R14" s="107">
        <f t="shared" si="7"/>
        <v>8</v>
      </c>
      <c r="S14" s="135"/>
      <c r="T14" s="108"/>
      <c r="U14" s="103">
        <f t="shared" si="8"/>
        <v>8</v>
      </c>
    </row>
    <row r="15" spans="1:21" ht="12.75">
      <c r="A15" s="11">
        <v>10</v>
      </c>
      <c r="B15" s="104">
        <f>HRÁČI!B3</f>
        <v>101</v>
      </c>
      <c r="C15" s="105" t="str">
        <f>HRÁČI!C3</f>
        <v>Dobiaš</v>
      </c>
      <c r="D15" s="106" t="str">
        <f>HRÁČI!D3</f>
        <v>Martin</v>
      </c>
      <c r="E15" s="97">
        <v>-125</v>
      </c>
      <c r="F15" s="98">
        <v>43</v>
      </c>
      <c r="G15" s="10">
        <f t="shared" si="0"/>
        <v>107.5</v>
      </c>
      <c r="H15" s="9">
        <f t="shared" si="1"/>
        <v>-17.5</v>
      </c>
      <c r="I15" s="28">
        <v>4</v>
      </c>
      <c r="J15" s="97">
        <v>-357</v>
      </c>
      <c r="K15" s="98">
        <v>68</v>
      </c>
      <c r="L15" s="10">
        <f t="shared" si="2"/>
        <v>170</v>
      </c>
      <c r="M15" s="9">
        <f t="shared" si="3"/>
        <v>-187</v>
      </c>
      <c r="N15" s="28">
        <v>3</v>
      </c>
      <c r="O15" s="21">
        <f t="shared" si="4"/>
        <v>-482</v>
      </c>
      <c r="P15" s="97">
        <f t="shared" si="5"/>
        <v>277.5</v>
      </c>
      <c r="Q15" s="10">
        <f t="shared" si="6"/>
        <v>-204.5</v>
      </c>
      <c r="R15" s="107">
        <f t="shared" si="7"/>
        <v>7</v>
      </c>
      <c r="S15" s="135"/>
      <c r="T15" s="108"/>
      <c r="U15" s="103">
        <f t="shared" si="8"/>
        <v>7</v>
      </c>
    </row>
    <row r="16" spans="1:21" ht="12.75">
      <c r="A16" s="11">
        <v>11</v>
      </c>
      <c r="B16" s="104">
        <f>HRÁČI!B16</f>
        <v>114</v>
      </c>
      <c r="C16" s="105" t="str">
        <f>HRÁČI!C16</f>
        <v>Pecov</v>
      </c>
      <c r="D16" s="106" t="str">
        <f>HRÁČI!D16</f>
        <v>Ivan</v>
      </c>
      <c r="E16" s="97">
        <v>-532.5</v>
      </c>
      <c r="F16" s="98">
        <v>0</v>
      </c>
      <c r="G16" s="10">
        <f t="shared" si="0"/>
        <v>0</v>
      </c>
      <c r="H16" s="9">
        <f t="shared" si="1"/>
        <v>-532.5</v>
      </c>
      <c r="I16" s="28">
        <v>1</v>
      </c>
      <c r="J16" s="97">
        <v>-101</v>
      </c>
      <c r="K16" s="98">
        <v>32</v>
      </c>
      <c r="L16" s="10">
        <f t="shared" si="2"/>
        <v>80</v>
      </c>
      <c r="M16" s="9">
        <f t="shared" si="3"/>
        <v>-21</v>
      </c>
      <c r="N16" s="28">
        <v>5</v>
      </c>
      <c r="O16" s="21">
        <f t="shared" si="4"/>
        <v>-633.5</v>
      </c>
      <c r="P16" s="97">
        <f t="shared" si="5"/>
        <v>80</v>
      </c>
      <c r="Q16" s="10">
        <f t="shared" si="6"/>
        <v>-553.5</v>
      </c>
      <c r="R16" s="107">
        <f t="shared" si="7"/>
        <v>6</v>
      </c>
      <c r="S16" s="135"/>
      <c r="T16" s="108"/>
      <c r="U16" s="103">
        <f t="shared" si="8"/>
        <v>6</v>
      </c>
    </row>
    <row r="17" spans="1:21" ht="12.75">
      <c r="A17" s="1"/>
      <c r="E17" s="8">
        <f>SUM(E6:E16)</f>
        <v>0</v>
      </c>
      <c r="F17" s="8"/>
      <c r="G17" s="8">
        <f>SUM(G6:G16)</f>
        <v>990</v>
      </c>
      <c r="H17" s="8"/>
      <c r="I17" s="8"/>
      <c r="J17" s="8">
        <f>SUM(J6:J16)</f>
        <v>0</v>
      </c>
      <c r="K17" s="8"/>
      <c r="L17" s="8">
        <f>SUM(L6:L16)</f>
        <v>765</v>
      </c>
      <c r="M17" s="8"/>
      <c r="N17" s="8"/>
      <c r="O17" s="8">
        <f>SUM(O6:O16)</f>
        <v>0</v>
      </c>
      <c r="P17" s="8">
        <f>SUM(P6:P16)</f>
        <v>1755</v>
      </c>
      <c r="Q17" s="8"/>
      <c r="R17" s="8"/>
      <c r="S17" s="8"/>
      <c r="T17" s="8"/>
      <c r="U17" s="8"/>
    </row>
    <row r="18" spans="1:21" ht="13.5" customHeight="1">
      <c r="A18" s="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S18" s="1"/>
      <c r="T18" s="1"/>
      <c r="U18" s="2"/>
    </row>
    <row r="19" spans="1:21" ht="13.5" customHeight="1">
      <c r="A19" s="57" t="s">
        <v>55</v>
      </c>
      <c r="B19" s="203" t="s">
        <v>97</v>
      </c>
      <c r="C19" s="204"/>
      <c r="D19" s="204"/>
      <c r="E19" s="204"/>
      <c r="F19" s="204"/>
      <c r="H19" s="217" t="s">
        <v>56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</row>
    <row r="20" spans="1:21" ht="13.5" customHeight="1">
      <c r="A20" s="58" t="s">
        <v>58</v>
      </c>
      <c r="B20" s="56" t="s">
        <v>195</v>
      </c>
      <c r="C20" s="56"/>
      <c r="D20" s="56"/>
      <c r="E20" s="56"/>
      <c r="F20" s="56"/>
      <c r="H20" s="55" t="s">
        <v>35</v>
      </c>
      <c r="I20" s="216" t="s">
        <v>68</v>
      </c>
      <c r="J20" s="216"/>
      <c r="K20" s="213" t="s">
        <v>57</v>
      </c>
      <c r="L20" s="214"/>
      <c r="M20" s="214"/>
      <c r="N20" s="214"/>
      <c r="O20" s="214"/>
      <c r="P20" s="214"/>
      <c r="Q20" s="214"/>
      <c r="R20" s="214"/>
      <c r="S20" s="214"/>
      <c r="T20" s="214"/>
      <c r="U20" s="214"/>
    </row>
    <row r="21" spans="1:23" ht="13.5" customHeight="1">
      <c r="A21" s="59" t="s">
        <v>59</v>
      </c>
      <c r="B21" s="52" t="s">
        <v>196</v>
      </c>
      <c r="C21" s="52"/>
      <c r="D21" s="52"/>
      <c r="E21" s="52"/>
      <c r="F21" s="52"/>
      <c r="H21" s="53">
        <v>60</v>
      </c>
      <c r="I21" s="202" t="s">
        <v>163</v>
      </c>
      <c r="J21" s="202"/>
      <c r="K21" s="200" t="s">
        <v>185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138"/>
      <c r="W21" s="137"/>
    </row>
    <row r="22" spans="1:23" ht="13.5" customHeight="1">
      <c r="A22" s="58" t="s">
        <v>60</v>
      </c>
      <c r="B22" s="56" t="s">
        <v>197</v>
      </c>
      <c r="C22" s="56"/>
      <c r="D22" s="56"/>
      <c r="E22" s="56"/>
      <c r="F22" s="56"/>
      <c r="H22" s="54">
        <v>60</v>
      </c>
      <c r="I22" s="199" t="s">
        <v>99</v>
      </c>
      <c r="J22" s="199"/>
      <c r="K22" s="201" t="s">
        <v>185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139"/>
      <c r="W22" s="137"/>
    </row>
    <row r="23" spans="1:23" ht="13.5" customHeight="1">
      <c r="A23" s="59" t="s">
        <v>61</v>
      </c>
      <c r="B23" s="52"/>
      <c r="C23" s="52"/>
      <c r="D23" s="52"/>
      <c r="E23" s="52"/>
      <c r="F23" s="52"/>
      <c r="H23" s="53">
        <v>60</v>
      </c>
      <c r="I23" s="202" t="s">
        <v>193</v>
      </c>
      <c r="J23" s="202"/>
      <c r="K23" s="200" t="s">
        <v>185</v>
      </c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38"/>
      <c r="W23" s="137"/>
    </row>
    <row r="24" spans="1:23" ht="13.5" customHeight="1">
      <c r="A24" s="2"/>
      <c r="H24" s="54"/>
      <c r="I24" s="199"/>
      <c r="J24" s="199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139"/>
      <c r="W24" s="137"/>
    </row>
    <row r="25" spans="1:23" ht="13.5" customHeight="1">
      <c r="A25" s="57" t="s">
        <v>55</v>
      </c>
      <c r="B25" s="203" t="s">
        <v>98</v>
      </c>
      <c r="C25" s="204"/>
      <c r="D25" s="204"/>
      <c r="E25" s="204"/>
      <c r="F25" s="204"/>
      <c r="H25" s="53"/>
      <c r="I25" s="202"/>
      <c r="J25" s="202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138"/>
      <c r="W25" s="137"/>
    </row>
    <row r="26" spans="1:23" ht="13.5" customHeight="1">
      <c r="A26" s="58" t="s">
        <v>58</v>
      </c>
      <c r="B26" s="56" t="s">
        <v>199</v>
      </c>
      <c r="C26" s="56"/>
      <c r="D26" s="56"/>
      <c r="E26" s="56"/>
      <c r="F26" s="56"/>
      <c r="H26" s="54"/>
      <c r="I26" s="199"/>
      <c r="J26" s="199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137"/>
      <c r="W26" s="137"/>
    </row>
    <row r="27" spans="1:23" ht="13.5" customHeight="1">
      <c r="A27" s="59" t="s">
        <v>59</v>
      </c>
      <c r="B27" s="52" t="s">
        <v>200</v>
      </c>
      <c r="C27" s="52"/>
      <c r="D27" s="52"/>
      <c r="E27" s="52"/>
      <c r="F27" s="52"/>
      <c r="H27" s="53"/>
      <c r="I27" s="202"/>
      <c r="J27" s="202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137"/>
      <c r="W27" s="137"/>
    </row>
    <row r="28" spans="1:23" ht="13.5" customHeight="1">
      <c r="A28" s="58" t="s">
        <v>60</v>
      </c>
      <c r="B28" s="56" t="s">
        <v>201</v>
      </c>
      <c r="C28" s="56"/>
      <c r="D28" s="56"/>
      <c r="E28" s="56"/>
      <c r="F28" s="56"/>
      <c r="H28" s="54"/>
      <c r="I28" s="199"/>
      <c r="J28" s="199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137"/>
      <c r="W28" s="137"/>
    </row>
    <row r="29" spans="1:23" ht="13.5" customHeight="1">
      <c r="A29" s="59" t="s">
        <v>61</v>
      </c>
      <c r="B29" s="52"/>
      <c r="C29" s="52"/>
      <c r="D29" s="52"/>
      <c r="E29" s="52"/>
      <c r="F29" s="52"/>
      <c r="H29" s="53"/>
      <c r="I29" s="202"/>
      <c r="J29" s="202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137"/>
      <c r="W29" s="137"/>
    </row>
    <row r="30" spans="1:21" ht="12.75">
      <c r="A30" s="1"/>
      <c r="B30" s="2"/>
      <c r="S30" s="1"/>
      <c r="T30" s="1"/>
      <c r="U30" s="1"/>
    </row>
    <row r="31" spans="1:21" ht="12.75">
      <c r="A31" s="1"/>
      <c r="B31" s="2"/>
      <c r="P31" s="1"/>
      <c r="Q31" s="1"/>
      <c r="R31" s="1"/>
      <c r="S31" s="1"/>
      <c r="T31" s="1"/>
      <c r="U31" s="1"/>
    </row>
    <row r="32" spans="1:21" ht="12.75">
      <c r="A32" s="1"/>
      <c r="B32" s="2"/>
      <c r="P32" s="1"/>
      <c r="Q32" s="1"/>
      <c r="R32" s="1"/>
      <c r="S32" s="1"/>
      <c r="T32" s="1"/>
      <c r="U32" s="1"/>
    </row>
    <row r="33" spans="1:21" ht="12.7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27">
    <mergeCell ref="K27:U27"/>
    <mergeCell ref="K28:U28"/>
    <mergeCell ref="K29:U29"/>
    <mergeCell ref="K23:U23"/>
    <mergeCell ref="K24:U24"/>
    <mergeCell ref="K25:U25"/>
    <mergeCell ref="K26:U26"/>
    <mergeCell ref="K20:U20"/>
    <mergeCell ref="I29:J29"/>
    <mergeCell ref="B25:F25"/>
    <mergeCell ref="I22:J22"/>
    <mergeCell ref="I23:J23"/>
    <mergeCell ref="I24:J24"/>
    <mergeCell ref="I27:J27"/>
    <mergeCell ref="I28:J28"/>
    <mergeCell ref="I25:J25"/>
    <mergeCell ref="I26:J26"/>
    <mergeCell ref="K22:U22"/>
    <mergeCell ref="K21:U21"/>
    <mergeCell ref="E2:U2"/>
    <mergeCell ref="I21:J21"/>
    <mergeCell ref="E4:I4"/>
    <mergeCell ref="J4:N4"/>
    <mergeCell ref="O4:R4"/>
    <mergeCell ref="B19:F19"/>
    <mergeCell ref="H19:U19"/>
    <mergeCell ref="I20:J2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Leskovský Roman</cp:lastModifiedBy>
  <cp:lastPrinted>2008-12-02T09:14:23Z</cp:lastPrinted>
  <dcterms:created xsi:type="dcterms:W3CDTF">2005-09-06T23:52:06Z</dcterms:created>
  <dcterms:modified xsi:type="dcterms:W3CDTF">2008-12-02T09:14:42Z</dcterms:modified>
  <cp:category/>
  <cp:version/>
  <cp:contentType/>
  <cp:contentStatus/>
</cp:coreProperties>
</file>